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Calculations (2)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<sst xmlns="http://schemas.openxmlformats.org/spreadsheetml/2006/main" count="58" uniqueCount="43">
  <si>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Pre Project Steam and Bagasse balance</t>
  </si>
  <si>
    <t>Boiler No</t>
  </si>
  <si>
    <t>Pressure</t>
  </si>
  <si>
    <t>TPH</t>
  </si>
  <si>
    <t>Steam to process TPH</t>
  </si>
  <si>
    <t>Steam raising ratio</t>
  </si>
  <si>
    <t>Operating capacity</t>
  </si>
  <si>
    <t>No of days operation</t>
  </si>
  <si>
    <t>Bagasse consumpation</t>
  </si>
  <si>
    <t>Season</t>
  </si>
  <si>
    <t>$</t>
  </si>
  <si>
    <t>Off season</t>
  </si>
  <si>
    <t>$ increase is due to desuperheating</t>
  </si>
  <si>
    <t>Post Project Steam and Bagasse Balance with existing system</t>
  </si>
  <si>
    <t>steam to process TPH</t>
  </si>
  <si>
    <t>Steam raising ratio(Guranteed)</t>
  </si>
  <si>
    <t>Total</t>
  </si>
  <si>
    <t>Net bagasse available for project activity</t>
  </si>
  <si>
    <t>Balance for project activity</t>
  </si>
  <si>
    <t>Steam Requirement for the turbine</t>
  </si>
  <si>
    <t>Guranteed</t>
  </si>
  <si>
    <t>Steam Raising Ratio</t>
  </si>
  <si>
    <t>Bagasse Requirement</t>
  </si>
  <si>
    <t>TPD</t>
  </si>
  <si>
    <t>Net Bagasse available</t>
  </si>
  <si>
    <t>MT</t>
  </si>
  <si>
    <t>No of days at 100% PLF</t>
  </si>
  <si>
    <t>Days</t>
  </si>
  <si>
    <t xml:space="preserve">Note:- </t>
  </si>
  <si>
    <t xml:space="preserve">Total steam </t>
  </si>
  <si>
    <t xml:space="preserve">Desuperheating </t>
  </si>
  <si>
    <t xml:space="preserve">Actual steam </t>
  </si>
  <si>
    <t xml:space="preserve">Peak boiler loading </t>
  </si>
  <si>
    <t>Assumed PLF</t>
  </si>
  <si>
    <t>No of days at 80% PLF</t>
  </si>
  <si>
    <t>40 T of steam is supplied to Chemical Plant through PRDS.</t>
  </si>
  <si>
    <t>Efficiency improvements has enhanced the steam ratio to  2.075</t>
  </si>
  <si>
    <t>Cane crushing capacity of the Sugar plant:</t>
  </si>
  <si>
    <t>TCD</t>
  </si>
  <si>
    <t>Bagasse availability for the year</t>
  </si>
  <si>
    <t>T</t>
  </si>
  <si>
    <t>Efficiecncy improvements  include reducing steam leakages from pipelines and improvement in Insultations.</t>
  </si>
  <si>
    <t>40 T steam to Chemical Plant is supplied from project activity.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</si>
</sst>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00%"/>
    <numFmt numFmtId="169" formatCode="0.0000"/>
    <numFmt numFmtId="170" formatCode="0.00000"/>
    <numFmt numFmtId="171" formatCode="0.000"/>
    <numFmt numFmtId="172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2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172" fontId="0" fillId="0" borderId="2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9" fontId="0" fillId="0" borderId="0" xfId="21" applyAlignment="1">
      <alignment/>
    </xf>
    <xf numFmtId="1" fontId="0" fillId="0" borderId="5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 quotePrefix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4</xdr:col>
      <xdr:colOff>600075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 rot="5372748">
          <a:off x="2676525" y="0"/>
          <a:ext cx="552450" cy="0"/>
        </a:xfrm>
        <a:prstGeom prst="trapezoid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12.5MW</a:t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 rot="5372748">
          <a:off x="4200525" y="0"/>
          <a:ext cx="581025" cy="0"/>
        </a:xfrm>
        <a:prstGeom prst="trapezoid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 MW</a:t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457200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 rot="5372748">
          <a:off x="5657850" y="0"/>
          <a:ext cx="552450" cy="0"/>
        </a:xfrm>
        <a:prstGeom prst="trapezoid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15 MW</a:t>
          </a:r>
        </a:p>
      </xdr:txBody>
    </xdr:sp>
    <xdr:clientData/>
  </xdr:twoCellAnchor>
  <xdr:twoCellAnchor>
    <xdr:from>
      <xdr:col>11</xdr:col>
      <xdr:colOff>342900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 rot="5372748">
          <a:off x="7315200" y="0"/>
          <a:ext cx="552450" cy="0"/>
        </a:xfrm>
        <a:prstGeom prst="trapezoid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2.5 MW</a:t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46672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588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0</xdr:row>
      <xdr:rowOff>0</xdr:rowOff>
    </xdr:from>
    <xdr:to>
      <xdr:col>4</xdr:col>
      <xdr:colOff>381000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300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9" name="Oval 12"/>
        <xdr:cNvSpPr>
          <a:spLocks/>
        </xdr:cNvSpPr>
      </xdr:nvSpPr>
      <xdr:spPr>
        <a:xfrm>
          <a:off x="3581400" y="0"/>
          <a:ext cx="219075" cy="0"/>
        </a:xfrm>
        <a:prstGeom prst="ellipse">
          <a:avLst/>
        </a:prstGeom>
        <a:gradFill rotWithShape="1">
          <a:gsLst>
            <a:gs pos="0">
              <a:srgbClr val="99CCFF"/>
            </a:gs>
            <a:gs pos="50000">
              <a:srgbClr val="465E75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0</xdr:row>
      <xdr:rowOff>0</xdr:rowOff>
    </xdr:from>
    <xdr:to>
      <xdr:col>5</xdr:col>
      <xdr:colOff>495300</xdr:colOff>
      <xdr:row>0</xdr:row>
      <xdr:rowOff>0</xdr:rowOff>
    </xdr:to>
    <xdr:grpSp>
      <xdr:nvGrpSpPr>
        <xdr:cNvPr id="10" name="Group 13"/>
        <xdr:cNvGrpSpPr>
          <a:grpSpLocks/>
        </xdr:cNvGrpSpPr>
      </xdr:nvGrpSpPr>
      <xdr:grpSpPr>
        <a:xfrm>
          <a:off x="3638550" y="0"/>
          <a:ext cx="142875" cy="0"/>
          <a:chOff x="539" y="267"/>
          <a:chExt cx="50" cy="85"/>
        </a:xfrm>
        <a:solidFill>
          <a:srgbClr val="FFFFFF"/>
        </a:solidFill>
      </xdr:grpSpPr>
      <xdr:sp>
        <xdr:nvSpPr>
          <xdr:cNvPr id="11" name="Line 14"/>
          <xdr:cNvSpPr>
            <a:spLocks/>
          </xdr:cNvSpPr>
        </xdr:nvSpPr>
        <xdr:spPr>
          <a:xfrm flipH="1">
            <a:off x="539" y="301"/>
            <a:ext cx="2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5"/>
          <xdr:cNvSpPr>
            <a:spLocks/>
          </xdr:cNvSpPr>
        </xdr:nvSpPr>
        <xdr:spPr>
          <a:xfrm>
            <a:off x="559" y="301"/>
            <a:ext cx="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6"/>
          <xdr:cNvSpPr>
            <a:spLocks/>
          </xdr:cNvSpPr>
        </xdr:nvSpPr>
        <xdr:spPr>
          <a:xfrm flipV="1">
            <a:off x="564" y="267"/>
            <a:ext cx="25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542925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14" name="Oval 17"/>
        <xdr:cNvSpPr>
          <a:spLocks/>
        </xdr:cNvSpPr>
      </xdr:nvSpPr>
      <xdr:spPr>
        <a:xfrm>
          <a:off x="5076825" y="0"/>
          <a:ext cx="219075" cy="0"/>
        </a:xfrm>
        <a:prstGeom prst="ellipse">
          <a:avLst/>
        </a:prstGeom>
        <a:gradFill rotWithShape="1">
          <a:gsLst>
            <a:gs pos="0">
              <a:srgbClr val="99CCFF"/>
            </a:gs>
            <a:gs pos="50000">
              <a:srgbClr val="465E75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295275</xdr:colOff>
      <xdr:row>0</xdr:row>
      <xdr:rowOff>0</xdr:rowOff>
    </xdr:to>
    <xdr:sp>
      <xdr:nvSpPr>
        <xdr:cNvPr id="15" name="Oval 18"/>
        <xdr:cNvSpPr>
          <a:spLocks/>
        </xdr:cNvSpPr>
      </xdr:nvSpPr>
      <xdr:spPr>
        <a:xfrm>
          <a:off x="6438900" y="0"/>
          <a:ext cx="219075" cy="0"/>
        </a:xfrm>
        <a:prstGeom prst="ellipse">
          <a:avLst/>
        </a:prstGeom>
        <a:gradFill rotWithShape="1">
          <a:gsLst>
            <a:gs pos="0">
              <a:srgbClr val="99CCFF"/>
            </a:gs>
            <a:gs pos="50000">
              <a:srgbClr val="465E75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16" name="Oval 19"/>
        <xdr:cNvSpPr>
          <a:spLocks/>
        </xdr:cNvSpPr>
      </xdr:nvSpPr>
      <xdr:spPr>
        <a:xfrm>
          <a:off x="8096250" y="0"/>
          <a:ext cx="219075" cy="0"/>
        </a:xfrm>
        <a:prstGeom prst="ellipse">
          <a:avLst/>
        </a:prstGeom>
        <a:gradFill rotWithShape="1">
          <a:gsLst>
            <a:gs pos="0">
              <a:srgbClr val="99CCFF"/>
            </a:gs>
            <a:gs pos="50000">
              <a:srgbClr val="465E75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0</xdr:row>
      <xdr:rowOff>0</xdr:rowOff>
    </xdr:from>
    <xdr:to>
      <xdr:col>8</xdr:col>
      <xdr:colOff>133350</xdr:colOff>
      <xdr:row>0</xdr:row>
      <xdr:rowOff>0</xdr:rowOff>
    </xdr:to>
    <xdr:grpSp>
      <xdr:nvGrpSpPr>
        <xdr:cNvPr id="17" name="Group 20"/>
        <xdr:cNvGrpSpPr>
          <a:grpSpLocks/>
        </xdr:cNvGrpSpPr>
      </xdr:nvGrpSpPr>
      <xdr:grpSpPr>
        <a:xfrm>
          <a:off x="5133975" y="0"/>
          <a:ext cx="142875" cy="0"/>
          <a:chOff x="539" y="267"/>
          <a:chExt cx="50" cy="85"/>
        </a:xfrm>
        <a:solidFill>
          <a:srgbClr val="FFFFFF"/>
        </a:solidFill>
      </xdr:grpSpPr>
      <xdr:sp>
        <xdr:nvSpPr>
          <xdr:cNvPr id="18" name="Line 21"/>
          <xdr:cNvSpPr>
            <a:spLocks/>
          </xdr:cNvSpPr>
        </xdr:nvSpPr>
        <xdr:spPr>
          <a:xfrm flipH="1">
            <a:off x="539" y="301"/>
            <a:ext cx="2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>
            <a:off x="559" y="301"/>
            <a:ext cx="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3"/>
          <xdr:cNvSpPr>
            <a:spLocks/>
          </xdr:cNvSpPr>
        </xdr:nvSpPr>
        <xdr:spPr>
          <a:xfrm flipV="1">
            <a:off x="564" y="267"/>
            <a:ext cx="25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266700</xdr:colOff>
      <xdr:row>0</xdr:row>
      <xdr:rowOff>0</xdr:rowOff>
    </xdr:to>
    <xdr:grpSp>
      <xdr:nvGrpSpPr>
        <xdr:cNvPr id="21" name="Group 24"/>
        <xdr:cNvGrpSpPr>
          <a:grpSpLocks/>
        </xdr:cNvGrpSpPr>
      </xdr:nvGrpSpPr>
      <xdr:grpSpPr>
        <a:xfrm>
          <a:off x="6486525" y="0"/>
          <a:ext cx="142875" cy="0"/>
          <a:chOff x="539" y="267"/>
          <a:chExt cx="50" cy="85"/>
        </a:xfrm>
        <a:solidFill>
          <a:srgbClr val="FFFFFF"/>
        </a:solidFill>
      </xdr:grpSpPr>
      <xdr:sp>
        <xdr:nvSpPr>
          <xdr:cNvPr id="22" name="Line 25"/>
          <xdr:cNvSpPr>
            <a:spLocks/>
          </xdr:cNvSpPr>
        </xdr:nvSpPr>
        <xdr:spPr>
          <a:xfrm flipH="1">
            <a:off x="539" y="301"/>
            <a:ext cx="2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6"/>
          <xdr:cNvSpPr>
            <a:spLocks/>
          </xdr:cNvSpPr>
        </xdr:nvSpPr>
        <xdr:spPr>
          <a:xfrm>
            <a:off x="559" y="301"/>
            <a:ext cx="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7"/>
          <xdr:cNvSpPr>
            <a:spLocks/>
          </xdr:cNvSpPr>
        </xdr:nvSpPr>
        <xdr:spPr>
          <a:xfrm flipV="1">
            <a:off x="564" y="267"/>
            <a:ext cx="25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0</xdr:row>
      <xdr:rowOff>0</xdr:rowOff>
    </xdr:from>
    <xdr:to>
      <xdr:col>5</xdr:col>
      <xdr:colOff>314325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 flipV="1">
          <a:off x="322897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48196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0</xdr:row>
      <xdr:rowOff>0</xdr:rowOff>
    </xdr:from>
    <xdr:to>
      <xdr:col>10</xdr:col>
      <xdr:colOff>66675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 flipV="1">
          <a:off x="62103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788670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12</xdr:col>
      <xdr:colOff>28575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7610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 flipH="1">
          <a:off x="52863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655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19050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821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590550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9</xdr:col>
      <xdr:colOff>266700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6019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786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285875" y="0"/>
          <a:ext cx="660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528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13</xdr:col>
      <xdr:colOff>514350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 flipV="1">
          <a:off x="2133600" y="0"/>
          <a:ext cx="6572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0</xdr:row>
      <xdr:rowOff>0</xdr:rowOff>
    </xdr:from>
    <xdr:to>
      <xdr:col>15</xdr:col>
      <xdr:colOff>238125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 flipH="1">
          <a:off x="964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43" name="TextBox 46"/>
        <xdr:cNvSpPr txBox="1">
          <a:spLocks noChangeArrowheads="1"/>
        </xdr:cNvSpPr>
      </xdr:nvSpPr>
      <xdr:spPr>
        <a:xfrm>
          <a:off x="9048750" y="0"/>
          <a:ext cx="1104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Sugar +Chemical= 20MW</a:t>
          </a:r>
        </a:p>
      </xdr:txBody>
    </xdr:sp>
    <xdr:clientData/>
  </xdr:twoCellAnchor>
  <xdr:twoCellAnchor>
    <xdr:from>
      <xdr:col>14</xdr:col>
      <xdr:colOff>504825</xdr:colOff>
      <xdr:row>0</xdr:row>
      <xdr:rowOff>0</xdr:rowOff>
    </xdr:from>
    <xdr:to>
      <xdr:col>16</xdr:col>
      <xdr:colOff>257175</xdr:colOff>
      <xdr:row>0</xdr:row>
      <xdr:rowOff>0</xdr:rowOff>
    </xdr:to>
    <xdr:sp>
      <xdr:nvSpPr>
        <xdr:cNvPr id="44" name="TextBox 47"/>
        <xdr:cNvSpPr txBox="1">
          <a:spLocks noChangeArrowheads="1"/>
        </xdr:cNvSpPr>
      </xdr:nvSpPr>
      <xdr:spPr>
        <a:xfrm>
          <a:off x="930592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Power togrid 21.4MW</a:t>
          </a:r>
        </a:p>
      </xdr:txBody>
    </xdr:sp>
    <xdr:clientData/>
  </xdr:twoCellAnchor>
  <xdr:twoCellAnchor>
    <xdr:from>
      <xdr:col>13</xdr:col>
      <xdr:colOff>542925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5" name="TextBox 48"/>
        <xdr:cNvSpPr txBox="1">
          <a:spLocks noChangeArrowheads="1"/>
        </xdr:cNvSpPr>
      </xdr:nvSpPr>
      <xdr:spPr>
        <a:xfrm>
          <a:off x="8734425" y="0"/>
          <a:ext cx="742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Power
41.4MW</a:t>
          </a:r>
        </a:p>
      </xdr:txBody>
    </xdr:sp>
    <xdr:clientData/>
  </xdr:twoCellAnchor>
  <xdr:twoCellAnchor>
    <xdr:from>
      <xdr:col>15</xdr:col>
      <xdr:colOff>76200</xdr:colOff>
      <xdr:row>0</xdr:row>
      <xdr:rowOff>0</xdr:rowOff>
    </xdr:from>
    <xdr:to>
      <xdr:col>15</xdr:col>
      <xdr:colOff>219075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486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0</xdr:row>
      <xdr:rowOff>0</xdr:rowOff>
    </xdr:from>
    <xdr:to>
      <xdr:col>10</xdr:col>
      <xdr:colOff>295275</xdr:colOff>
      <xdr:row>0</xdr:row>
      <xdr:rowOff>0</xdr:rowOff>
    </xdr:to>
    <xdr:sp>
      <xdr:nvSpPr>
        <xdr:cNvPr id="47" name="TextBox 50"/>
        <xdr:cNvSpPr txBox="1">
          <a:spLocks noChangeArrowheads="1"/>
        </xdr:cNvSpPr>
      </xdr:nvSpPr>
      <xdr:spPr>
        <a:xfrm>
          <a:off x="3114675" y="0"/>
          <a:ext cx="3543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 Process (Sugar + Chemical) steam = 297TPH</a:t>
          </a:r>
        </a:p>
      </xdr:txBody>
    </xdr:sp>
    <xdr:clientData/>
  </xdr:twoCellAnchor>
  <xdr:twoCellAnchor>
    <xdr:from>
      <xdr:col>12</xdr:col>
      <xdr:colOff>552450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48" name="AutoShape 51"/>
        <xdr:cNvSpPr>
          <a:spLocks/>
        </xdr:cNvSpPr>
      </xdr:nvSpPr>
      <xdr:spPr>
        <a:xfrm>
          <a:off x="8134350" y="0"/>
          <a:ext cx="114300" cy="0"/>
        </a:xfrm>
        <a:custGeom>
          <a:pathLst>
            <a:path h="6" w="12">
              <a:moveTo>
                <a:pt x="0" y="6"/>
              </a:moveTo>
              <a:cubicBezTo>
                <a:pt x="1" y="3"/>
                <a:pt x="3" y="0"/>
                <a:pt x="5" y="0"/>
              </a:cubicBezTo>
              <a:cubicBezTo>
                <a:pt x="7" y="0"/>
                <a:pt x="9" y="2"/>
                <a:pt x="12" y="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0</xdr:row>
      <xdr:rowOff>0</xdr:rowOff>
    </xdr:from>
    <xdr:to>
      <xdr:col>8</xdr:col>
      <xdr:colOff>95250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3009900" y="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12</xdr:col>
      <xdr:colOff>28575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529590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620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581025</xdr:colOff>
      <xdr:row>0</xdr:row>
      <xdr:rowOff>0</xdr:rowOff>
    </xdr:to>
    <xdr:sp>
      <xdr:nvSpPr>
        <xdr:cNvPr id="52" name="Oval 55"/>
        <xdr:cNvSpPr>
          <a:spLocks/>
        </xdr:cNvSpPr>
      </xdr:nvSpPr>
      <xdr:spPr>
        <a:xfrm>
          <a:off x="6115050" y="0"/>
          <a:ext cx="219075" cy="0"/>
        </a:xfrm>
        <a:prstGeom prst="ellipse">
          <a:avLst/>
        </a:prstGeom>
        <a:gradFill rotWithShape="1">
          <a:gsLst>
            <a:gs pos="0">
              <a:srgbClr val="99CCFF"/>
            </a:gs>
            <a:gs pos="50000">
              <a:srgbClr val="465E75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95250</xdr:rowOff>
    </xdr:from>
    <xdr:to>
      <xdr:col>6</xdr:col>
      <xdr:colOff>114300</xdr:colOff>
      <xdr:row>10</xdr:row>
      <xdr:rowOff>114300</xdr:rowOff>
    </xdr:to>
    <xdr:sp>
      <xdr:nvSpPr>
        <xdr:cNvPr id="53" name="AutoShape 56"/>
        <xdr:cNvSpPr>
          <a:spLocks/>
        </xdr:cNvSpPr>
      </xdr:nvSpPr>
      <xdr:spPr>
        <a:xfrm>
          <a:off x="3895725" y="914400"/>
          <a:ext cx="114300" cy="1152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</xdr:row>
      <xdr:rowOff>0</xdr:rowOff>
    </xdr:from>
    <xdr:to>
      <xdr:col>3</xdr:col>
      <xdr:colOff>114300</xdr:colOff>
      <xdr:row>9</xdr:row>
      <xdr:rowOff>133350</xdr:rowOff>
    </xdr:to>
    <xdr:sp>
      <xdr:nvSpPr>
        <xdr:cNvPr id="54" name="AutoShape 58"/>
        <xdr:cNvSpPr>
          <a:spLocks/>
        </xdr:cNvSpPr>
      </xdr:nvSpPr>
      <xdr:spPr>
        <a:xfrm>
          <a:off x="1933575" y="8191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14</xdr:row>
      <xdr:rowOff>0</xdr:rowOff>
    </xdr:from>
    <xdr:to>
      <xdr:col>3</xdr:col>
      <xdr:colOff>219075</xdr:colOff>
      <xdr:row>14</xdr:row>
      <xdr:rowOff>0</xdr:rowOff>
    </xdr:to>
    <xdr:sp>
      <xdr:nvSpPr>
        <xdr:cNvPr id="55" name="AutoShape 59"/>
        <xdr:cNvSpPr>
          <a:spLocks/>
        </xdr:cNvSpPr>
      </xdr:nvSpPr>
      <xdr:spPr>
        <a:xfrm>
          <a:off x="2038350" y="26098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48</xdr:row>
      <xdr:rowOff>0</xdr:rowOff>
    </xdr:from>
    <xdr:to>
      <xdr:col>3</xdr:col>
      <xdr:colOff>219075</xdr:colOff>
      <xdr:row>48</xdr:row>
      <xdr:rowOff>0</xdr:rowOff>
    </xdr:to>
    <xdr:sp>
      <xdr:nvSpPr>
        <xdr:cNvPr id="56" name="AutoShape 60"/>
        <xdr:cNvSpPr>
          <a:spLocks/>
        </xdr:cNvSpPr>
      </xdr:nvSpPr>
      <xdr:spPr>
        <a:xfrm>
          <a:off x="2038350" y="8658225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57" name="Line 61"/>
        <xdr:cNvSpPr>
          <a:spLocks/>
        </xdr:cNvSpPr>
      </xdr:nvSpPr>
      <xdr:spPr>
        <a:xfrm>
          <a:off x="115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2</xdr:col>
      <xdr:colOff>228600</xdr:colOff>
      <xdr:row>0</xdr:row>
      <xdr:rowOff>0</xdr:rowOff>
    </xdr:to>
    <xdr:sp>
      <xdr:nvSpPr>
        <xdr:cNvPr id="58" name="AutoShape 62"/>
        <xdr:cNvSpPr>
          <a:spLocks/>
        </xdr:cNvSpPr>
      </xdr:nvSpPr>
      <xdr:spPr>
        <a:xfrm rot="5372748">
          <a:off x="819150" y="0"/>
          <a:ext cx="628650" cy="0"/>
        </a:xfrm>
        <a:prstGeom prst="trapezoid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30
MW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59" name="Oval 63"/>
        <xdr:cNvSpPr>
          <a:spLocks/>
        </xdr:cNvSpPr>
      </xdr:nvSpPr>
      <xdr:spPr>
        <a:xfrm>
          <a:off x="1895475" y="0"/>
          <a:ext cx="352425" cy="0"/>
        </a:xfrm>
        <a:prstGeom prst="ellipse">
          <a:avLst/>
        </a:prstGeom>
        <a:gradFill rotWithShape="1">
          <a:gsLst>
            <a:gs pos="0">
              <a:srgbClr val="99CCFF"/>
            </a:gs>
            <a:gs pos="50000">
              <a:srgbClr val="465E75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60" name="Line 64"/>
        <xdr:cNvSpPr>
          <a:spLocks/>
        </xdr:cNvSpPr>
      </xdr:nvSpPr>
      <xdr:spPr>
        <a:xfrm>
          <a:off x="14668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61" name="Line 65"/>
        <xdr:cNvSpPr>
          <a:spLocks/>
        </xdr:cNvSpPr>
      </xdr:nvSpPr>
      <xdr:spPr>
        <a:xfrm>
          <a:off x="214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grpSp>
      <xdr:nvGrpSpPr>
        <xdr:cNvPr id="62" name="Group 66"/>
        <xdr:cNvGrpSpPr>
          <a:grpSpLocks/>
        </xdr:cNvGrpSpPr>
      </xdr:nvGrpSpPr>
      <xdr:grpSpPr>
        <a:xfrm>
          <a:off x="2076450" y="0"/>
          <a:ext cx="142875" cy="0"/>
          <a:chOff x="539" y="267"/>
          <a:chExt cx="50" cy="85"/>
        </a:xfrm>
        <a:solidFill>
          <a:srgbClr val="FFFFFF"/>
        </a:solidFill>
      </xdr:grpSpPr>
      <xdr:sp>
        <xdr:nvSpPr>
          <xdr:cNvPr id="63" name="Line 67"/>
          <xdr:cNvSpPr>
            <a:spLocks/>
          </xdr:cNvSpPr>
        </xdr:nvSpPr>
        <xdr:spPr>
          <a:xfrm flipH="1">
            <a:off x="539" y="301"/>
            <a:ext cx="2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8"/>
          <xdr:cNvSpPr>
            <a:spLocks/>
          </xdr:cNvSpPr>
        </xdr:nvSpPr>
        <xdr:spPr>
          <a:xfrm>
            <a:off x="559" y="301"/>
            <a:ext cx="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9"/>
          <xdr:cNvSpPr>
            <a:spLocks/>
          </xdr:cNvSpPr>
        </xdr:nvSpPr>
        <xdr:spPr>
          <a:xfrm flipV="1">
            <a:off x="564" y="267"/>
            <a:ext cx="25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228600</xdr:colOff>
      <xdr:row>0</xdr:row>
      <xdr:rowOff>0</xdr:rowOff>
    </xdr:to>
    <xdr:sp>
      <xdr:nvSpPr>
        <xdr:cNvPr id="66" name="Line 70"/>
        <xdr:cNvSpPr>
          <a:spLocks/>
        </xdr:cNvSpPr>
      </xdr:nvSpPr>
      <xdr:spPr>
        <a:xfrm>
          <a:off x="14382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67" name="TextBox 71"/>
        <xdr:cNvSpPr txBox="1">
          <a:spLocks noChangeArrowheads="1"/>
        </xdr:cNvSpPr>
      </xdr:nvSpPr>
      <xdr:spPr>
        <a:xfrm>
          <a:off x="104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HP-LP Heater &amp; Dearator</a:t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304800</xdr:colOff>
      <xdr:row>0</xdr:row>
      <xdr:rowOff>0</xdr:rowOff>
    </xdr:to>
    <xdr:sp>
      <xdr:nvSpPr>
        <xdr:cNvPr id="68" name="Oval 72"/>
        <xdr:cNvSpPr>
          <a:spLocks/>
        </xdr:cNvSpPr>
      </xdr:nvSpPr>
      <xdr:spPr>
        <a:xfrm>
          <a:off x="1343025" y="0"/>
          <a:ext cx="180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9" name="Line 73"/>
        <xdr:cNvSpPr>
          <a:spLocks/>
        </xdr:cNvSpPr>
      </xdr:nvSpPr>
      <xdr:spPr>
        <a:xfrm>
          <a:off x="129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1</xdr:col>
      <xdr:colOff>419100</xdr:colOff>
      <xdr:row>0</xdr:row>
      <xdr:rowOff>0</xdr:rowOff>
    </xdr:to>
    <xdr:sp>
      <xdr:nvSpPr>
        <xdr:cNvPr id="70" name="Line 74"/>
        <xdr:cNvSpPr>
          <a:spLocks/>
        </xdr:cNvSpPr>
      </xdr:nvSpPr>
      <xdr:spPr>
        <a:xfrm>
          <a:off x="102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71" name="Line 75"/>
        <xdr:cNvSpPr>
          <a:spLocks/>
        </xdr:cNvSpPr>
      </xdr:nvSpPr>
      <xdr:spPr>
        <a:xfrm flipV="1">
          <a:off x="65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0</xdr:rowOff>
    </xdr:from>
    <xdr:to>
      <xdr:col>8</xdr:col>
      <xdr:colOff>609600</xdr:colOff>
      <xdr:row>0</xdr:row>
      <xdr:rowOff>0</xdr:rowOff>
    </xdr:to>
    <xdr:sp>
      <xdr:nvSpPr>
        <xdr:cNvPr id="72" name="AutoShape 77"/>
        <xdr:cNvSpPr>
          <a:spLocks/>
        </xdr:cNvSpPr>
      </xdr:nvSpPr>
      <xdr:spPr>
        <a:xfrm>
          <a:off x="4219575" y="0"/>
          <a:ext cx="1533525" cy="0"/>
        </a:xfrm>
        <a:prstGeom prst="flowChartTerminator">
          <a:avLst/>
        </a:prstGeom>
        <a:gradFill rotWithShape="1">
          <a:gsLst>
            <a:gs pos="0">
              <a:srgbClr val="99CCFF"/>
            </a:gs>
            <a:gs pos="100000">
              <a:srgbClr val="CC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170TPH-105kg/cm2</a:t>
          </a:r>
        </a:p>
      </xdr:txBody>
    </xdr:sp>
    <xdr:clientData/>
  </xdr:twoCellAnchor>
  <xdr:twoCellAnchor>
    <xdr:from>
      <xdr:col>7</xdr:col>
      <xdr:colOff>571500</xdr:colOff>
      <xdr:row>0</xdr:row>
      <xdr:rowOff>0</xdr:rowOff>
    </xdr:from>
    <xdr:to>
      <xdr:col>7</xdr:col>
      <xdr:colOff>571500</xdr:colOff>
      <xdr:row>0</xdr:row>
      <xdr:rowOff>0</xdr:rowOff>
    </xdr:to>
    <xdr:sp>
      <xdr:nvSpPr>
        <xdr:cNvPr id="73" name="Line 78"/>
        <xdr:cNvSpPr>
          <a:spLocks/>
        </xdr:cNvSpPr>
      </xdr:nvSpPr>
      <xdr:spPr>
        <a:xfrm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74" name="AutoShape 79"/>
        <xdr:cNvSpPr>
          <a:spLocks/>
        </xdr:cNvSpPr>
      </xdr:nvSpPr>
      <xdr:spPr>
        <a:xfrm rot="5372748">
          <a:off x="4772025" y="0"/>
          <a:ext cx="552450" cy="0"/>
        </a:xfrm>
        <a:prstGeom prst="trapezoid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
MW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75" name="Oval 80"/>
        <xdr:cNvSpPr>
          <a:spLocks/>
        </xdr:cNvSpPr>
      </xdr:nvSpPr>
      <xdr:spPr>
        <a:xfrm>
          <a:off x="5800725" y="0"/>
          <a:ext cx="247650" cy="0"/>
        </a:xfrm>
        <a:prstGeom prst="ellipse">
          <a:avLst/>
        </a:prstGeom>
        <a:gradFill rotWithShape="1">
          <a:gsLst>
            <a:gs pos="0">
              <a:srgbClr val="99CCFF"/>
            </a:gs>
            <a:gs pos="50000">
              <a:srgbClr val="465E75"/>
            </a:gs>
            <a:gs pos="100000">
              <a:srgbClr val="99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76" name="Line 81"/>
        <xdr:cNvSpPr>
          <a:spLocks/>
        </xdr:cNvSpPr>
      </xdr:nvSpPr>
      <xdr:spPr>
        <a:xfrm>
          <a:off x="5343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77" name="Line 82"/>
        <xdr:cNvSpPr>
          <a:spLocks/>
        </xdr:cNvSpPr>
      </xdr:nvSpPr>
      <xdr:spPr>
        <a:xfrm flipH="1">
          <a:off x="593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0</xdr:row>
      <xdr:rowOff>0</xdr:rowOff>
    </xdr:from>
    <xdr:to>
      <xdr:col>9</xdr:col>
      <xdr:colOff>209550</xdr:colOff>
      <xdr:row>0</xdr:row>
      <xdr:rowOff>0</xdr:rowOff>
    </xdr:to>
    <xdr:grpSp>
      <xdr:nvGrpSpPr>
        <xdr:cNvPr id="78" name="Group 83"/>
        <xdr:cNvGrpSpPr>
          <a:grpSpLocks/>
        </xdr:cNvGrpSpPr>
      </xdr:nvGrpSpPr>
      <xdr:grpSpPr>
        <a:xfrm>
          <a:off x="5819775" y="0"/>
          <a:ext cx="142875" cy="0"/>
          <a:chOff x="539" y="267"/>
          <a:chExt cx="50" cy="85"/>
        </a:xfrm>
        <a:solidFill>
          <a:srgbClr val="FFFFFF"/>
        </a:solidFill>
      </xdr:grpSpPr>
      <xdr:sp>
        <xdr:nvSpPr>
          <xdr:cNvPr id="79" name="Line 84"/>
          <xdr:cNvSpPr>
            <a:spLocks/>
          </xdr:cNvSpPr>
        </xdr:nvSpPr>
        <xdr:spPr>
          <a:xfrm flipH="1">
            <a:off x="539" y="301"/>
            <a:ext cx="2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5"/>
          <xdr:cNvSpPr>
            <a:spLocks/>
          </xdr:cNvSpPr>
        </xdr:nvSpPr>
        <xdr:spPr>
          <a:xfrm>
            <a:off x="559" y="301"/>
            <a:ext cx="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6"/>
          <xdr:cNvSpPr>
            <a:spLocks/>
          </xdr:cNvSpPr>
        </xdr:nvSpPr>
        <xdr:spPr>
          <a:xfrm flipV="1">
            <a:off x="564" y="267"/>
            <a:ext cx="25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180975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82" name="Line 87"/>
        <xdr:cNvSpPr>
          <a:spLocks/>
        </xdr:cNvSpPr>
      </xdr:nvSpPr>
      <xdr:spPr>
        <a:xfrm>
          <a:off x="532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495300</xdr:colOff>
      <xdr:row>0</xdr:row>
      <xdr:rowOff>0</xdr:rowOff>
    </xdr:to>
    <xdr:sp>
      <xdr:nvSpPr>
        <xdr:cNvPr id="83" name="TextBox 88"/>
        <xdr:cNvSpPr txBox="1">
          <a:spLocks noChangeArrowheads="1"/>
        </xdr:cNvSpPr>
      </xdr:nvSpPr>
      <xdr:spPr>
        <a:xfrm>
          <a:off x="4029075" y="0"/>
          <a:ext cx="1000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HP-LP Heater &amp; Dearator</a:t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257175</xdr:colOff>
      <xdr:row>0</xdr:row>
      <xdr:rowOff>0</xdr:rowOff>
    </xdr:to>
    <xdr:sp>
      <xdr:nvSpPr>
        <xdr:cNvPr id="84" name="Oval 89"/>
        <xdr:cNvSpPr>
          <a:spLocks/>
        </xdr:cNvSpPr>
      </xdr:nvSpPr>
      <xdr:spPr>
        <a:xfrm>
          <a:off x="5219700" y="0"/>
          <a:ext cx="180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38100</xdr:colOff>
      <xdr:row>0</xdr:row>
      <xdr:rowOff>0</xdr:rowOff>
    </xdr:to>
    <xdr:sp>
      <xdr:nvSpPr>
        <xdr:cNvPr id="85" name="Line 90"/>
        <xdr:cNvSpPr>
          <a:spLocks/>
        </xdr:cNvSpPr>
      </xdr:nvSpPr>
      <xdr:spPr>
        <a:xfrm>
          <a:off x="518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86" name="Line 91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87" name="Line 92"/>
        <xdr:cNvSpPr>
          <a:spLocks/>
        </xdr:cNvSpPr>
      </xdr:nvSpPr>
      <xdr:spPr>
        <a:xfrm flipV="1"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88" name="Rectangle 93"/>
        <xdr:cNvSpPr>
          <a:spLocks/>
        </xdr:cNvSpPr>
      </xdr:nvSpPr>
      <xdr:spPr>
        <a:xfrm>
          <a:off x="444817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Chemical Plant</a:t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10</xdr:col>
      <xdr:colOff>161925</xdr:colOff>
      <xdr:row>0</xdr:row>
      <xdr:rowOff>0</xdr:rowOff>
    </xdr:to>
    <xdr:sp>
      <xdr:nvSpPr>
        <xdr:cNvPr id="89" name="Line 94"/>
        <xdr:cNvSpPr>
          <a:spLocks/>
        </xdr:cNvSpPr>
      </xdr:nvSpPr>
      <xdr:spPr>
        <a:xfrm flipV="1">
          <a:off x="5962650" y="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90" name="Line 95"/>
        <xdr:cNvSpPr>
          <a:spLocks/>
        </xdr:cNvSpPr>
      </xdr:nvSpPr>
      <xdr:spPr>
        <a:xfrm flipH="1">
          <a:off x="654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0</xdr:row>
      <xdr:rowOff>0</xdr:rowOff>
    </xdr:from>
    <xdr:to>
      <xdr:col>10</xdr:col>
      <xdr:colOff>476250</xdr:colOff>
      <xdr:row>0</xdr:row>
      <xdr:rowOff>0</xdr:rowOff>
    </xdr:to>
    <xdr:sp>
      <xdr:nvSpPr>
        <xdr:cNvPr id="91" name="TextBox 96"/>
        <xdr:cNvSpPr txBox="1">
          <a:spLocks noChangeArrowheads="1"/>
        </xdr:cNvSpPr>
      </xdr:nvSpPr>
      <xdr:spPr>
        <a:xfrm>
          <a:off x="6362700" y="0"/>
          <a:ext cx="47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Plant 4MW</a:t>
          </a:r>
        </a:p>
      </xdr:txBody>
    </xdr:sp>
    <xdr:clientData/>
  </xdr:twoCellAnchor>
  <xdr:twoCellAnchor>
    <xdr:from>
      <xdr:col>9</xdr:col>
      <xdr:colOff>609600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92" name="TextBox 97"/>
        <xdr:cNvSpPr txBox="1">
          <a:spLocks noChangeArrowheads="1"/>
        </xdr:cNvSpPr>
      </xdr:nvSpPr>
      <xdr:spPr>
        <a:xfrm>
          <a:off x="6362700" y="0"/>
          <a:ext cx="495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Grid 
25.6MW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190500</xdr:colOff>
      <xdr:row>27</xdr:row>
      <xdr:rowOff>9525</xdr:rowOff>
    </xdr:to>
    <xdr:sp>
      <xdr:nvSpPr>
        <xdr:cNvPr id="93" name="AutoShape 98"/>
        <xdr:cNvSpPr>
          <a:spLocks/>
        </xdr:cNvSpPr>
      </xdr:nvSpPr>
      <xdr:spPr>
        <a:xfrm>
          <a:off x="1914525" y="4095750"/>
          <a:ext cx="1714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125" zoomScaleNormal="125" workbookViewId="0" topLeftCell="A29">
      <selection activeCell="E46" sqref="E46"/>
    </sheetView>
  </sheetViews>
  <sheetFormatPr defaultColWidth="9.140625" defaultRowHeight="12.75"/>
  <cols>
    <col min="3" max="3" width="10.140625" style="0" bestFit="1" customWidth="1"/>
    <col min="4" max="4" width="11.00390625" style="0" customWidth="1"/>
    <col min="5" max="5" width="9.8515625" style="0" customWidth="1"/>
    <col min="7" max="7" width="9.57421875" style="0" bestFit="1" customWidth="1"/>
  </cols>
  <sheetData>
    <row r="1" spans="1:17" ht="13.5" thickBo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</row>
    <row r="2" spans="3:11" ht="12.75">
      <c r="C2" s="34" t="s">
        <v>0</v>
      </c>
      <c r="D2" s="35"/>
      <c r="E2" s="35"/>
      <c r="F2" s="35"/>
      <c r="G2" s="35"/>
      <c r="H2" s="35"/>
      <c r="I2" s="35"/>
      <c r="J2" s="35"/>
      <c r="K2" s="36"/>
    </row>
    <row r="3" spans="3:11" ht="38.25">
      <c r="C3" s="3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5" t="s">
        <v>8</v>
      </c>
    </row>
    <row r="4" spans="3:11" ht="12.75">
      <c r="C4" s="3"/>
      <c r="D4" s="6">
        <v>1</v>
      </c>
      <c r="E4" s="6"/>
      <c r="F4" s="6">
        <v>80</v>
      </c>
      <c r="G4" s="54">
        <v>297</v>
      </c>
      <c r="H4" s="6">
        <v>1.8</v>
      </c>
      <c r="I4" s="7">
        <v>1</v>
      </c>
      <c r="J4" s="6">
        <v>160</v>
      </c>
      <c r="K4" s="8">
        <f aca="true" t="shared" si="0" ref="K4:K10">F4*24*J4/H4*I4</f>
        <v>170666.66666666666</v>
      </c>
    </row>
    <row r="5" spans="3:11" ht="12.75">
      <c r="C5" s="3"/>
      <c r="D5" s="6">
        <v>2</v>
      </c>
      <c r="E5" s="6">
        <v>32</v>
      </c>
      <c r="F5" s="6">
        <v>50</v>
      </c>
      <c r="G5" s="55"/>
      <c r="H5" s="6">
        <v>1.7</v>
      </c>
      <c r="I5" s="7">
        <v>1</v>
      </c>
      <c r="J5" s="6">
        <v>160</v>
      </c>
      <c r="K5" s="8">
        <f t="shared" si="0"/>
        <v>112941.17647058824</v>
      </c>
    </row>
    <row r="6" spans="3:11" ht="12.75">
      <c r="C6" s="3"/>
      <c r="D6" s="6">
        <v>3</v>
      </c>
      <c r="E6" s="6">
        <v>32</v>
      </c>
      <c r="F6" s="6">
        <v>60</v>
      </c>
      <c r="G6" s="55"/>
      <c r="H6" s="6">
        <v>1.7</v>
      </c>
      <c r="I6" s="7">
        <v>1</v>
      </c>
      <c r="J6" s="6">
        <v>160</v>
      </c>
      <c r="K6" s="8">
        <f t="shared" si="0"/>
        <v>135529.41176470587</v>
      </c>
    </row>
    <row r="7" spans="3:11" ht="12.75">
      <c r="C7" s="3" t="s">
        <v>9</v>
      </c>
      <c r="D7" s="6">
        <v>4</v>
      </c>
      <c r="E7" s="6">
        <v>32</v>
      </c>
      <c r="F7" s="6">
        <v>20</v>
      </c>
      <c r="G7" s="55"/>
      <c r="H7" s="6">
        <v>1.7</v>
      </c>
      <c r="I7" s="7">
        <v>1</v>
      </c>
      <c r="J7" s="6">
        <v>160</v>
      </c>
      <c r="K7" s="8">
        <f t="shared" si="0"/>
        <v>45176.470588235294</v>
      </c>
    </row>
    <row r="8" spans="3:11" ht="12.75">
      <c r="C8" s="3"/>
      <c r="D8" s="6">
        <v>5</v>
      </c>
      <c r="E8" s="6">
        <v>21</v>
      </c>
      <c r="F8" s="6">
        <v>30</v>
      </c>
      <c r="G8" s="55"/>
      <c r="H8" s="6">
        <v>1.7</v>
      </c>
      <c r="I8" s="7">
        <v>1</v>
      </c>
      <c r="J8" s="6">
        <v>160</v>
      </c>
      <c r="K8" s="8">
        <f t="shared" si="0"/>
        <v>67764.70588235294</v>
      </c>
    </row>
    <row r="9" spans="3:11" ht="12.75">
      <c r="C9" s="3"/>
      <c r="D9" s="6">
        <v>6</v>
      </c>
      <c r="E9" s="6">
        <v>21</v>
      </c>
      <c r="F9" s="6">
        <v>20</v>
      </c>
      <c r="G9" s="55"/>
      <c r="H9" s="6">
        <v>1.7</v>
      </c>
      <c r="I9" s="7">
        <v>1</v>
      </c>
      <c r="J9" s="6">
        <v>160</v>
      </c>
      <c r="K9" s="8">
        <f t="shared" si="0"/>
        <v>45176.470588235294</v>
      </c>
    </row>
    <row r="10" spans="3:11" ht="12.75">
      <c r="C10" s="3"/>
      <c r="D10" s="6">
        <v>7</v>
      </c>
      <c r="E10" s="6">
        <v>21</v>
      </c>
      <c r="F10" s="6">
        <v>25</v>
      </c>
      <c r="G10" s="55"/>
      <c r="H10" s="6">
        <v>1.7</v>
      </c>
      <c r="I10" s="7">
        <v>1</v>
      </c>
      <c r="J10" s="6">
        <v>160</v>
      </c>
      <c r="K10" s="8">
        <f t="shared" si="0"/>
        <v>56470.58823529412</v>
      </c>
    </row>
    <row r="11" spans="3:11" ht="12.75">
      <c r="C11" s="3"/>
      <c r="D11" s="6"/>
      <c r="E11" s="6"/>
      <c r="F11" s="6">
        <f>SUM(F4:F10)</f>
        <v>285</v>
      </c>
      <c r="G11" s="56"/>
      <c r="H11" s="57" t="s">
        <v>10</v>
      </c>
      <c r="I11" s="7"/>
      <c r="J11" s="6"/>
      <c r="K11" s="8"/>
    </row>
    <row r="12" spans="3:11" ht="12.75">
      <c r="C12" s="3" t="s">
        <v>11</v>
      </c>
      <c r="D12" s="6"/>
      <c r="E12" s="6"/>
      <c r="F12" s="6"/>
      <c r="G12" s="6">
        <v>40</v>
      </c>
      <c r="H12" s="9">
        <v>1.7</v>
      </c>
      <c r="I12" s="7">
        <v>1</v>
      </c>
      <c r="J12" s="31">
        <v>140</v>
      </c>
      <c r="K12" s="8">
        <f>G12*24*J12*I12/H12</f>
        <v>79058.82352941176</v>
      </c>
    </row>
    <row r="13" spans="3:11" ht="13.5" thickBot="1">
      <c r="C13" s="10"/>
      <c r="D13" s="11"/>
      <c r="E13" s="11"/>
      <c r="F13" s="11"/>
      <c r="G13" s="11"/>
      <c r="H13" s="11"/>
      <c r="I13" s="11"/>
      <c r="J13" s="11"/>
      <c r="K13" s="12">
        <f>SUM(K4:K12)</f>
        <v>712784.3137254901</v>
      </c>
    </row>
    <row r="14" ht="12.75">
      <c r="C14" s="1" t="s">
        <v>12</v>
      </c>
    </row>
    <row r="15" ht="12.75">
      <c r="C15" s="1" t="s">
        <v>35</v>
      </c>
    </row>
    <row r="16" ht="12.75">
      <c r="C16" s="1"/>
    </row>
    <row r="17" ht="12.75">
      <c r="C17" s="1"/>
    </row>
    <row r="18" ht="13.5" thickBot="1"/>
    <row r="19" spans="3:13" ht="12.75">
      <c r="C19" s="34" t="s">
        <v>13</v>
      </c>
      <c r="D19" s="35"/>
      <c r="E19" s="35"/>
      <c r="F19" s="35"/>
      <c r="G19" s="35"/>
      <c r="H19" s="35"/>
      <c r="I19" s="35"/>
      <c r="J19" s="35"/>
      <c r="K19" s="36"/>
      <c r="M19" s="29"/>
    </row>
    <row r="20" spans="3:11" ht="51">
      <c r="C20" s="3"/>
      <c r="D20" s="4" t="s">
        <v>1</v>
      </c>
      <c r="E20" s="4" t="s">
        <v>2</v>
      </c>
      <c r="F20" s="4" t="s">
        <v>3</v>
      </c>
      <c r="G20" s="4" t="s">
        <v>14</v>
      </c>
      <c r="H20" s="4" t="s">
        <v>15</v>
      </c>
      <c r="I20" s="4" t="s">
        <v>6</v>
      </c>
      <c r="J20" s="4" t="s">
        <v>7</v>
      </c>
      <c r="K20" s="5" t="s">
        <v>8</v>
      </c>
    </row>
    <row r="21" spans="3:11" ht="12.75">
      <c r="C21" s="3"/>
      <c r="D21" s="13">
        <v>1</v>
      </c>
      <c r="E21" s="13">
        <v>64</v>
      </c>
      <c r="F21" s="13">
        <v>80</v>
      </c>
      <c r="G21" s="42">
        <v>257.075</v>
      </c>
      <c r="H21" s="14">
        <v>2.075</v>
      </c>
      <c r="I21" s="32">
        <v>0.81</v>
      </c>
      <c r="J21" s="13">
        <v>160</v>
      </c>
      <c r="K21" s="8">
        <f aca="true" t="shared" si="1" ref="K21:K27">F21*24*J21/H21*I21</f>
        <v>119919.0361445783</v>
      </c>
    </row>
    <row r="22" spans="3:11" ht="12.75">
      <c r="C22" s="3"/>
      <c r="D22" s="13">
        <v>2</v>
      </c>
      <c r="E22" s="13">
        <v>32</v>
      </c>
      <c r="F22" s="13">
        <v>50</v>
      </c>
      <c r="G22" s="43"/>
      <c r="H22" s="14">
        <v>2.075</v>
      </c>
      <c r="I22" s="32">
        <v>0.81</v>
      </c>
      <c r="J22" s="13">
        <v>160</v>
      </c>
      <c r="K22" s="16">
        <f t="shared" si="1"/>
        <v>74949.39759036145</v>
      </c>
    </row>
    <row r="23" spans="3:11" ht="12.75">
      <c r="C23" s="3"/>
      <c r="D23" s="13">
        <v>3</v>
      </c>
      <c r="E23" s="13">
        <v>32</v>
      </c>
      <c r="F23" s="13">
        <v>60</v>
      </c>
      <c r="G23" s="43"/>
      <c r="H23" s="14">
        <v>2.075</v>
      </c>
      <c r="I23" s="32">
        <v>0.81</v>
      </c>
      <c r="J23" s="13">
        <v>160</v>
      </c>
      <c r="K23" s="16">
        <f t="shared" si="1"/>
        <v>89939.27710843373</v>
      </c>
    </row>
    <row r="24" spans="3:11" ht="12.75">
      <c r="C24" s="3" t="s">
        <v>9</v>
      </c>
      <c r="D24" s="13">
        <v>4</v>
      </c>
      <c r="E24" s="13">
        <v>32</v>
      </c>
      <c r="F24" s="13">
        <v>20</v>
      </c>
      <c r="G24" s="43"/>
      <c r="H24" s="14">
        <v>2.075</v>
      </c>
      <c r="I24" s="32">
        <v>0.81</v>
      </c>
      <c r="J24" s="13">
        <v>160</v>
      </c>
      <c r="K24" s="16">
        <f t="shared" si="1"/>
        <v>29979.759036144576</v>
      </c>
    </row>
    <row r="25" spans="3:11" ht="12.75">
      <c r="C25" s="3"/>
      <c r="D25" s="13">
        <v>5</v>
      </c>
      <c r="E25" s="13">
        <v>21</v>
      </c>
      <c r="F25" s="13">
        <v>30</v>
      </c>
      <c r="G25" s="43"/>
      <c r="H25" s="14">
        <v>2.075</v>
      </c>
      <c r="I25" s="32">
        <v>0.81</v>
      </c>
      <c r="J25" s="13">
        <v>160</v>
      </c>
      <c r="K25" s="16">
        <f t="shared" si="1"/>
        <v>44969.638554216865</v>
      </c>
    </row>
    <row r="26" spans="3:11" ht="12.75">
      <c r="C26" s="3"/>
      <c r="D26" s="13">
        <v>6</v>
      </c>
      <c r="E26" s="13">
        <v>21</v>
      </c>
      <c r="F26" s="13">
        <v>20</v>
      </c>
      <c r="G26" s="43"/>
      <c r="H26" s="14">
        <v>2.075</v>
      </c>
      <c r="I26" s="32">
        <v>0.81</v>
      </c>
      <c r="J26" s="13">
        <v>160</v>
      </c>
      <c r="K26" s="16">
        <f t="shared" si="1"/>
        <v>29979.759036144576</v>
      </c>
    </row>
    <row r="27" spans="3:11" ht="12.75">
      <c r="C27" s="3"/>
      <c r="D27" s="13">
        <v>7</v>
      </c>
      <c r="E27" s="13">
        <v>21</v>
      </c>
      <c r="F27" s="13">
        <v>25</v>
      </c>
      <c r="G27" s="44"/>
      <c r="H27" s="14">
        <v>2.075</v>
      </c>
      <c r="I27" s="32">
        <v>0.81</v>
      </c>
      <c r="J27" s="13">
        <v>160</v>
      </c>
      <c r="K27" s="16">
        <f t="shared" si="1"/>
        <v>37474.698795180724</v>
      </c>
    </row>
    <row r="28" spans="3:11" ht="12.75">
      <c r="C28" s="3" t="s">
        <v>16</v>
      </c>
      <c r="D28" s="6"/>
      <c r="E28" s="6"/>
      <c r="F28" s="6"/>
      <c r="G28" s="14">
        <v>257.075</v>
      </c>
      <c r="H28" s="17"/>
      <c r="I28" s="7"/>
      <c r="J28" s="6"/>
      <c r="K28" s="16">
        <f>SUM(K21:K27)</f>
        <v>427211.5662650603</v>
      </c>
    </row>
    <row r="29" spans="3:11" ht="12.75">
      <c r="C29" s="18"/>
      <c r="D29" s="6"/>
      <c r="E29" s="6"/>
      <c r="F29" s="6"/>
      <c r="G29" s="9"/>
      <c r="H29" s="17"/>
      <c r="I29" s="6"/>
      <c r="J29" s="6"/>
      <c r="K29" s="8"/>
    </row>
    <row r="30" spans="3:11" ht="13.5" thickBot="1">
      <c r="C30" s="10"/>
      <c r="D30" s="11"/>
      <c r="E30" s="11"/>
      <c r="F30" s="37" t="s">
        <v>17</v>
      </c>
      <c r="G30" s="38"/>
      <c r="H30" s="38"/>
      <c r="I30" s="39"/>
      <c r="J30" s="19"/>
      <c r="K30" s="20">
        <f>K13-K28</f>
        <v>285572.74746042985</v>
      </c>
    </row>
    <row r="31" spans="3:11" ht="12.75">
      <c r="C31" s="1"/>
      <c r="D31" s="1"/>
      <c r="E31" s="1"/>
      <c r="F31" s="58"/>
      <c r="G31" s="58"/>
      <c r="H31" s="58"/>
      <c r="I31" s="58"/>
      <c r="J31" s="59"/>
      <c r="K31" s="59"/>
    </row>
    <row r="32" spans="3:11" ht="12.75">
      <c r="C32" s="1"/>
      <c r="D32" s="1" t="s">
        <v>36</v>
      </c>
      <c r="E32" s="1"/>
      <c r="F32" s="58"/>
      <c r="G32" s="58"/>
      <c r="H32" s="58"/>
      <c r="I32" s="58"/>
      <c r="J32" s="59"/>
      <c r="K32" s="59"/>
    </row>
    <row r="33" spans="3:11" ht="12.75">
      <c r="C33" s="1"/>
      <c r="D33" s="1" t="s">
        <v>41</v>
      </c>
      <c r="E33" s="1"/>
      <c r="F33" s="58"/>
      <c r="G33" s="58"/>
      <c r="H33" s="58"/>
      <c r="I33" s="58"/>
      <c r="J33" s="59"/>
      <c r="K33" s="59"/>
    </row>
    <row r="34" spans="3:11" ht="12.75">
      <c r="C34" s="1"/>
      <c r="D34" s="1"/>
      <c r="E34" s="1"/>
      <c r="F34" s="58"/>
      <c r="G34" s="58"/>
      <c r="H34" s="58"/>
      <c r="I34" s="58"/>
      <c r="J34" s="59"/>
      <c r="K34" s="59"/>
    </row>
    <row r="35" ht="13.5" thickBot="1"/>
    <row r="36" spans="4:11" ht="13.5" thickBot="1">
      <c r="D36" s="47" t="s">
        <v>18</v>
      </c>
      <c r="E36" s="48"/>
      <c r="F36" s="48"/>
      <c r="G36" s="48"/>
      <c r="H36" s="49"/>
      <c r="J36" s="21"/>
      <c r="K36" s="21"/>
    </row>
    <row r="37" spans="4:11" ht="12.75">
      <c r="D37" s="50" t="s">
        <v>19</v>
      </c>
      <c r="E37" s="51"/>
      <c r="F37" s="51"/>
      <c r="G37" s="22">
        <v>139</v>
      </c>
      <c r="H37" s="23" t="s">
        <v>3</v>
      </c>
      <c r="J37" t="s">
        <v>20</v>
      </c>
      <c r="K37" s="21"/>
    </row>
    <row r="38" spans="4:10" ht="12.75">
      <c r="D38" s="40" t="s">
        <v>21</v>
      </c>
      <c r="E38" s="41"/>
      <c r="F38" s="41"/>
      <c r="G38" s="24">
        <v>2.8</v>
      </c>
      <c r="H38" s="8"/>
      <c r="J38" t="s">
        <v>20</v>
      </c>
    </row>
    <row r="39" spans="4:11" ht="12.75">
      <c r="D39" s="40" t="s">
        <v>22</v>
      </c>
      <c r="E39" s="41"/>
      <c r="F39" s="41"/>
      <c r="G39" s="24">
        <f>G37/G38</f>
        <v>49.642857142857146</v>
      </c>
      <c r="H39" s="8" t="s">
        <v>3</v>
      </c>
      <c r="K39" s="21"/>
    </row>
    <row r="40" spans="4:8" ht="12.75">
      <c r="D40" s="40" t="s">
        <v>22</v>
      </c>
      <c r="E40" s="41"/>
      <c r="F40" s="41"/>
      <c r="G40" s="14">
        <f>G39*24</f>
        <v>1191.4285714285716</v>
      </c>
      <c r="H40" s="8" t="s">
        <v>23</v>
      </c>
    </row>
    <row r="41" spans="4:11" ht="12.75">
      <c r="D41" s="40" t="s">
        <v>24</v>
      </c>
      <c r="E41" s="41"/>
      <c r="F41" s="41"/>
      <c r="G41" s="14">
        <f>K30</f>
        <v>285572.74746042985</v>
      </c>
      <c r="H41" s="8" t="s">
        <v>25</v>
      </c>
      <c r="J41" s="21"/>
      <c r="K41" s="21"/>
    </row>
    <row r="42" spans="4:11" ht="12.75">
      <c r="D42" s="40" t="s">
        <v>26</v>
      </c>
      <c r="E42" s="41"/>
      <c r="F42" s="41"/>
      <c r="G42" s="14">
        <f>G41/G40</f>
        <v>239.68935638165573</v>
      </c>
      <c r="H42" s="8" t="s">
        <v>27</v>
      </c>
      <c r="K42" s="21"/>
    </row>
    <row r="43" spans="4:10" ht="13.5" thickBot="1">
      <c r="D43" s="45" t="s">
        <v>34</v>
      </c>
      <c r="E43" s="46"/>
      <c r="F43" s="46"/>
      <c r="G43" s="30">
        <f>G42/0.8</f>
        <v>299.61169547706965</v>
      </c>
      <c r="H43" s="12" t="s">
        <v>27</v>
      </c>
      <c r="J43" s="21"/>
    </row>
    <row r="44" spans="4:10" ht="12.75">
      <c r="D44" s="60"/>
      <c r="E44" s="60"/>
      <c r="F44" s="60"/>
      <c r="G44" s="61"/>
      <c r="H44" s="1"/>
      <c r="J44" s="21"/>
    </row>
    <row r="45" spans="4:10" ht="12.75">
      <c r="D45" s="21" t="s">
        <v>42</v>
      </c>
      <c r="E45" s="60"/>
      <c r="F45" s="60"/>
      <c r="G45" s="61"/>
      <c r="H45" s="1"/>
      <c r="J45" s="21"/>
    </row>
    <row r="46" spans="4:10" ht="12.75">
      <c r="D46" s="60"/>
      <c r="E46" s="60"/>
      <c r="F46" s="60"/>
      <c r="G46" s="61"/>
      <c r="H46" s="1"/>
      <c r="J46" s="21"/>
    </row>
    <row r="47" ht="13.5" thickBot="1"/>
    <row r="48" spans="4:7" ht="12.75">
      <c r="D48" s="25" t="s">
        <v>28</v>
      </c>
      <c r="E48" s="26"/>
      <c r="F48" s="26"/>
      <c r="G48" s="27"/>
    </row>
    <row r="49" spans="4:7" ht="12.75">
      <c r="D49" s="40" t="s">
        <v>29</v>
      </c>
      <c r="E49" s="41"/>
      <c r="F49" s="13">
        <v>257</v>
      </c>
      <c r="G49" s="8" t="s">
        <v>3</v>
      </c>
    </row>
    <row r="50" spans="4:7" ht="12.75">
      <c r="D50" s="52" t="s">
        <v>30</v>
      </c>
      <c r="E50" s="53"/>
      <c r="F50" s="33">
        <v>26</v>
      </c>
      <c r="G50" s="8" t="s">
        <v>3</v>
      </c>
    </row>
    <row r="51" spans="4:7" ht="12.75">
      <c r="D51" s="40" t="s">
        <v>31</v>
      </c>
      <c r="E51" s="41"/>
      <c r="F51" s="13">
        <f>F49-F50</f>
        <v>231</v>
      </c>
      <c r="G51" s="8" t="s">
        <v>3</v>
      </c>
    </row>
    <row r="52" spans="4:7" ht="12.75">
      <c r="D52" s="40" t="s">
        <v>32</v>
      </c>
      <c r="E52" s="41"/>
      <c r="F52" s="15">
        <v>0.87</v>
      </c>
      <c r="G52" s="8"/>
    </row>
    <row r="53" spans="4:7" ht="12.75">
      <c r="D53" s="40" t="s">
        <v>33</v>
      </c>
      <c r="E53" s="41"/>
      <c r="F53" s="15">
        <v>0.8</v>
      </c>
      <c r="G53" s="8"/>
    </row>
    <row r="54" spans="4:7" ht="13.5" thickBot="1">
      <c r="D54" s="10"/>
      <c r="E54" s="11"/>
      <c r="F54" s="11"/>
      <c r="G54" s="12"/>
    </row>
    <row r="56" ht="12.75">
      <c r="D56" s="28"/>
    </row>
    <row r="57" spans="3:8" ht="12.75">
      <c r="C57" t="s">
        <v>37</v>
      </c>
      <c r="G57">
        <v>13500</v>
      </c>
      <c r="H57" t="s">
        <v>38</v>
      </c>
    </row>
    <row r="59" spans="4:8" ht="12.75">
      <c r="D59" t="s">
        <v>39</v>
      </c>
      <c r="G59">
        <f>G57*160*0.33</f>
        <v>712800</v>
      </c>
      <c r="H59" t="s">
        <v>40</v>
      </c>
    </row>
  </sheetData>
  <mergeCells count="18">
    <mergeCell ref="D53:E53"/>
    <mergeCell ref="D49:E49"/>
    <mergeCell ref="D50:E50"/>
    <mergeCell ref="D51:E51"/>
    <mergeCell ref="D52:E52"/>
    <mergeCell ref="D42:F42"/>
    <mergeCell ref="D43:F43"/>
    <mergeCell ref="D36:H36"/>
    <mergeCell ref="D37:F37"/>
    <mergeCell ref="D38:F38"/>
    <mergeCell ref="D39:F39"/>
    <mergeCell ref="D40:F40"/>
    <mergeCell ref="C19:K19"/>
    <mergeCell ref="C2:K2"/>
    <mergeCell ref="F30:I30"/>
    <mergeCell ref="D41:F41"/>
    <mergeCell ref="G21:G27"/>
    <mergeCell ref="G4:G1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shwetasingh</dc:creator>
  <cp:keywords/>
  <dc:description/>
  <cp:lastModifiedBy>seshapathy</cp:lastModifiedBy>
  <dcterms:created xsi:type="dcterms:W3CDTF">2007-11-02T06:12:50Z</dcterms:created>
  <dcterms:modified xsi:type="dcterms:W3CDTF">2007-11-05T07:13:49Z</dcterms:modified>
  <cp:category/>
  <cp:version/>
  <cp:contentType/>
  <cp:contentStatus/>
</cp:coreProperties>
</file>