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035" windowHeight="9270" activeTab="0"/>
  </bookViews>
  <sheets>
    <sheet name="Instructions" sheetId="1" r:id="rId1"/>
    <sheet name="Cover Sheet" sheetId="2" r:id="rId2"/>
    <sheet name="Calculator" sheetId="3" r:id="rId3"/>
    <sheet name="IPCC Major Climate Zones" sheetId="4" r:id="rId4"/>
    <sheet name="IPCC Tables" sheetId="5" r:id="rId5"/>
  </sheets>
  <definedNames>
    <definedName name="Climate_region">'IPCC Tables'!$A$3:$A$12</definedName>
    <definedName name="FI_Cropland">'IPCC Tables'!$B$15:$F$15</definedName>
    <definedName name="FI_Grassland">'IPCC Tables'!$J$15:$M$15</definedName>
    <definedName name="FLU">'IPCC Tables'!$J$2:$M$2</definedName>
    <definedName name="FMG_Cropland">'IPCC Tables'!$P$2:$S$2</definedName>
    <definedName name="FMG_Grassland">'IPCC Tables'!$V$2:$Z$2</definedName>
    <definedName name="Land_use_type">'IPCC Tables'!$A$13:$A$13</definedName>
    <definedName name="Project_name">'Cover Sheet'!$B$2</definedName>
    <definedName name="Soil_type">'IPCC Tables'!$B$2:$G$2</definedName>
    <definedName name="Year_start">'Calculator'!$B$1</definedName>
  </definedNames>
  <calcPr fullCalcOnLoad="1"/>
</workbook>
</file>

<file path=xl/sharedStrings.xml><?xml version="1.0" encoding="utf-8"?>
<sst xmlns="http://schemas.openxmlformats.org/spreadsheetml/2006/main" count="148" uniqueCount="95">
  <si>
    <t>SOCRef</t>
  </si>
  <si>
    <t xml:space="preserve">Tropical, dry </t>
  </si>
  <si>
    <t xml:space="preserve">Tropical, moist </t>
  </si>
  <si>
    <t xml:space="preserve">Tropical, wet </t>
  </si>
  <si>
    <t xml:space="preserve">Climate region </t>
  </si>
  <si>
    <t>FLU</t>
  </si>
  <si>
    <t>HAC soils</t>
  </si>
  <si>
    <r>
      <t>Volcanic soils</t>
    </r>
    <r>
      <rPr>
        <b/>
        <sz val="6"/>
        <color indexed="8"/>
        <rFont val="Times New Roman"/>
        <family val="1"/>
      </rPr>
      <t xml:space="preserve"> </t>
    </r>
  </si>
  <si>
    <t>FMG</t>
  </si>
  <si>
    <t>FI</t>
  </si>
  <si>
    <t>Soil type</t>
  </si>
  <si>
    <t>LAC soils</t>
  </si>
  <si>
    <t>Sandy soils</t>
  </si>
  <si>
    <t>Land use</t>
  </si>
  <si>
    <t>Management</t>
  </si>
  <si>
    <t>Input</t>
  </si>
  <si>
    <t>Year of project start</t>
  </si>
  <si>
    <t>Soil stratum no.</t>
  </si>
  <si>
    <t>Climatic region</t>
  </si>
  <si>
    <t>Project</t>
  </si>
  <si>
    <t>% disturbed</t>
  </si>
  <si>
    <t>Year of first disturbance</t>
  </si>
  <si>
    <t>Year</t>
  </si>
  <si>
    <t xml:space="preserve">Boreal </t>
  </si>
  <si>
    <t xml:space="preserve">Temperate, cold, dry </t>
  </si>
  <si>
    <t xml:space="preserve">Temperate, cold, moist </t>
  </si>
  <si>
    <t xml:space="preserve">Temperate, warm, dry </t>
  </si>
  <si>
    <t xml:space="preserve">Temperate, warm moist </t>
  </si>
  <si>
    <t xml:space="preserve">Tropical, montane </t>
  </si>
  <si>
    <t>Pre-project activities</t>
  </si>
  <si>
    <t>Spodic soils</t>
  </si>
  <si>
    <t>FMG - Cropland</t>
  </si>
  <si>
    <t>FMG - Grassland</t>
  </si>
  <si>
    <t>FI - Cropland</t>
  </si>
  <si>
    <t>1. Low</t>
  </si>
  <si>
    <t>2. Medium</t>
  </si>
  <si>
    <t>3. High without manure</t>
  </si>
  <si>
    <t>4. High with manure</t>
  </si>
  <si>
    <t>3. High</t>
  </si>
  <si>
    <t>1. Full tillage</t>
  </si>
  <si>
    <t>2. Reduced tillage</t>
  </si>
  <si>
    <t>3. No-till</t>
  </si>
  <si>
    <t>1. Long-term cultivated cropland</t>
  </si>
  <si>
    <t>2. Short-term or set aside cropland</t>
  </si>
  <si>
    <t>3. Grassland</t>
  </si>
  <si>
    <t>1. Improved</t>
  </si>
  <si>
    <t>2. Nominal</t>
  </si>
  <si>
    <t>3. Moderately degraded</t>
  </si>
  <si>
    <t>4. Severely degraded</t>
  </si>
  <si>
    <t>Project description</t>
  </si>
  <si>
    <r>
      <t xml:space="preserve">Cumulative </t>
    </r>
    <r>
      <rPr>
        <sz val="10"/>
        <rFont val="Symbol"/>
        <family val="1"/>
      </rPr>
      <t>D</t>
    </r>
    <r>
      <rPr>
        <sz val="10"/>
        <rFont val="Arial"/>
        <family val="0"/>
      </rPr>
      <t>SOC (tC)</t>
    </r>
  </si>
  <si>
    <t>Instructions</t>
  </si>
  <si>
    <t xml:space="preserve">Information can be entered only into the yellow cells </t>
  </si>
  <si>
    <t>1. B1 enter the year the project starts</t>
  </si>
  <si>
    <t>3. B4 to K4: Chosse the soil type for each stratum from the dropdown list. If there are fewer than 10 strata then leave the cell blank in unneeded strata.</t>
  </si>
  <si>
    <t>4. For each strata: Choose the pre-project activities from the dropdown lists. Row 7 is land use. Row 8 is management. Row 9 is inputs.</t>
  </si>
  <si>
    <t>Area (ha)</t>
  </si>
  <si>
    <r>
      <t xml:space="preserve">Annual </t>
    </r>
    <r>
      <rPr>
        <sz val="10"/>
        <rFont val="Symbol"/>
        <family val="1"/>
      </rPr>
      <t>D</t>
    </r>
    <r>
      <rPr>
        <sz val="10"/>
        <rFont val="Arial"/>
        <family val="0"/>
      </rPr>
      <t>SOC (tCyr</t>
    </r>
    <r>
      <rPr>
        <vertAlign val="superscript"/>
        <sz val="10"/>
        <rFont val="Arial"/>
        <family val="2"/>
      </rPr>
      <t>-1</t>
    </r>
    <r>
      <rPr>
        <sz val="10"/>
        <rFont val="Arial"/>
        <family val="0"/>
      </rPr>
      <t>)</t>
    </r>
  </si>
  <si>
    <r>
      <t>SOCREF</t>
    </r>
    <r>
      <rPr>
        <b/>
        <vertAlign val="subscript"/>
        <sz val="10"/>
        <rFont val="Arial"/>
        <family val="2"/>
      </rPr>
      <t xml:space="preserve">i </t>
    </r>
    <r>
      <rPr>
        <b/>
        <sz val="10"/>
        <rFont val="Arial"/>
        <family val="2"/>
      </rPr>
      <t>(tC ha</t>
    </r>
    <r>
      <rPr>
        <b/>
        <vertAlign val="superscript"/>
        <sz val="10"/>
        <rFont val="Arial"/>
        <family val="2"/>
      </rPr>
      <t>-1</t>
    </r>
    <r>
      <rPr>
        <b/>
        <sz val="10"/>
        <rFont val="Arial"/>
        <family val="2"/>
      </rPr>
      <t>)</t>
    </r>
  </si>
  <si>
    <r>
      <t>SOC</t>
    </r>
    <r>
      <rPr>
        <b/>
        <vertAlign val="subscript"/>
        <sz val="10"/>
        <rFont val="Arial"/>
        <family val="2"/>
      </rPr>
      <t>0,i</t>
    </r>
    <r>
      <rPr>
        <b/>
        <sz val="10"/>
        <rFont val="Arial"/>
        <family val="2"/>
      </rPr>
      <t xml:space="preserve"> (tC ha</t>
    </r>
    <r>
      <rPr>
        <b/>
        <vertAlign val="superscript"/>
        <sz val="10"/>
        <rFont val="Arial"/>
        <family val="2"/>
      </rPr>
      <t>-1</t>
    </r>
    <r>
      <rPr>
        <b/>
        <sz val="10"/>
        <rFont val="Arial"/>
        <family val="2"/>
      </rPr>
      <t>)</t>
    </r>
  </si>
  <si>
    <r>
      <t>Total (tC ha</t>
    </r>
    <r>
      <rPr>
        <vertAlign val="superscript"/>
        <sz val="10"/>
        <rFont val="Arial"/>
        <family val="2"/>
      </rPr>
      <t>-1</t>
    </r>
    <r>
      <rPr>
        <sz val="10"/>
        <rFont val="Arial"/>
        <family val="0"/>
      </rPr>
      <t>)</t>
    </r>
  </si>
  <si>
    <r>
      <t>Start (tC ha</t>
    </r>
    <r>
      <rPr>
        <vertAlign val="superscript"/>
        <sz val="10"/>
        <rFont val="Arial"/>
        <family val="2"/>
      </rPr>
      <t>-1</t>
    </r>
    <r>
      <rPr>
        <sz val="10"/>
        <rFont val="Arial"/>
        <family val="0"/>
      </rPr>
      <t>)</t>
    </r>
  </si>
  <si>
    <r>
      <t>End (tC ha</t>
    </r>
    <r>
      <rPr>
        <vertAlign val="superscript"/>
        <sz val="10"/>
        <rFont val="Arial"/>
        <family val="2"/>
      </rPr>
      <t>-1</t>
    </r>
    <r>
      <rPr>
        <sz val="10"/>
        <rFont val="Arial"/>
        <family val="0"/>
      </rPr>
      <t>)</t>
    </r>
  </si>
  <si>
    <r>
      <t>D</t>
    </r>
    <r>
      <rPr>
        <b/>
        <sz val="12"/>
        <rFont val="Arial"/>
        <family val="2"/>
      </rPr>
      <t>SOC (tC ha</t>
    </r>
    <r>
      <rPr>
        <b/>
        <vertAlign val="superscript"/>
        <sz val="12"/>
        <rFont val="Arial"/>
        <family val="2"/>
      </rPr>
      <t>-1</t>
    </r>
    <r>
      <rPr>
        <b/>
        <sz val="12"/>
        <rFont val="Arial"/>
        <family val="2"/>
      </rPr>
      <t>yr</t>
    </r>
    <r>
      <rPr>
        <b/>
        <vertAlign val="superscript"/>
        <sz val="12"/>
        <rFont val="Arial"/>
        <family val="2"/>
      </rPr>
      <t>-1</t>
    </r>
    <r>
      <rPr>
        <b/>
        <sz val="12"/>
        <rFont val="Arial"/>
        <family val="2"/>
      </rPr>
      <t>) in each stratum</t>
    </r>
  </si>
  <si>
    <t>Background</t>
  </si>
  <si>
    <t>1. The tool is based on the CDM A/R SOC tool which is itself based on the IPCC Tier 1 methodology</t>
  </si>
  <si>
    <t>2. The IPCC Tier 1 methodology assumes that the SOC in a specific situtaion is given by</t>
  </si>
  <si>
    <t>SOC = SOCREF * FLU * FMG * FI</t>
  </si>
  <si>
    <t>where SOCREF is the SOC under native vegetation (assumed to be forest)</t>
  </si>
  <si>
    <t>and FLU, FMG and FI are factors dependent on land use, management and inputs</t>
  </si>
  <si>
    <t>3. For definitions of these factors in croplands please see Table 5.5, pages 5.17 and 5.18 of the 2006 IPCC Guidelines</t>
  </si>
  <si>
    <t>4. For definitions of these factors in grasslands please see Table 6.2, pages 6.16 of the 2006 IPCC Guidelines</t>
  </si>
  <si>
    <t>5. Ploughing of grasslands can cause a SOC loss.</t>
  </si>
  <si>
    <t>To deter PPs doing major distrubance of grasslands, there is a 10% SOC loss if more than 10% of the area is disturbed</t>
  </si>
  <si>
    <t>Identification</t>
  </si>
  <si>
    <t>Project name:</t>
  </si>
  <si>
    <t>Country:</t>
  </si>
  <si>
    <t>Province or State:</t>
  </si>
  <si>
    <t>Region:</t>
  </si>
  <si>
    <t>Community:</t>
  </si>
  <si>
    <t>Analysis</t>
  </si>
  <si>
    <t>Performed by:</t>
  </si>
  <si>
    <t>Email address:</t>
  </si>
  <si>
    <t>Phone number:</t>
  </si>
  <si>
    <t>Date:</t>
  </si>
  <si>
    <t>Version no.:</t>
  </si>
  <si>
    <t xml:space="preserve">Temperate, warm, moist </t>
  </si>
  <si>
    <r>
      <t>SOCLoss</t>
    </r>
    <r>
      <rPr>
        <b/>
        <vertAlign val="subscript"/>
        <sz val="10"/>
        <rFont val="Arial"/>
        <family val="2"/>
      </rPr>
      <t>i</t>
    </r>
    <r>
      <rPr>
        <b/>
        <sz val="10"/>
        <rFont val="Arial"/>
        <family val="2"/>
      </rPr>
      <t xml:space="preserve"> (tC ha</t>
    </r>
    <r>
      <rPr>
        <b/>
        <vertAlign val="superscript"/>
        <sz val="10"/>
        <rFont val="Arial"/>
        <family val="2"/>
      </rPr>
      <t>-1</t>
    </r>
    <r>
      <rPr>
        <b/>
        <sz val="10"/>
        <rFont val="Arial"/>
        <family val="2"/>
      </rPr>
      <t>)</t>
    </r>
  </si>
  <si>
    <t>Reported bugs</t>
  </si>
  <si>
    <t>2010-08-10: In Excel V12 for Mac - the dropdown list in line 8 does not work</t>
  </si>
  <si>
    <t>Legal Status and Use</t>
  </si>
  <si>
    <r>
      <t xml:space="preserve">This spreadsheet is replicates the </t>
    </r>
    <r>
      <rPr>
        <i/>
        <sz val="10"/>
        <rFont val="Arial"/>
        <family val="2"/>
      </rPr>
      <t>“Tool for estimation of changes in soil organic carbon stocks due to the implementation of A/R CDM project activities”</t>
    </r>
  </si>
  <si>
    <t>The spreadsheet is meant to help project proponents to make the calculation of changes in soil organic carbon stocks, but it does not replace the actual calculation required in the project design document. As such the spreadsheet has no legal status. For the purpose of verification the values in the project design document only have legal status.</t>
  </si>
  <si>
    <t>2. B3 to K3: Choose the climatic region for each stratum from the dropdown list</t>
  </si>
  <si>
    <t>5. For each strata: Choose the project area (Row 15), percent disturbed (Row 16) and year of first disturbance (Row 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</si>
</sst>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
    <numFmt numFmtId="171" formatCode="0.00000"/>
    <numFmt numFmtId="172" formatCode="0.0%"/>
    <numFmt numFmtId="173" formatCode="0.0_ ;[Red]\-0.0\ "/>
    <numFmt numFmtId="174" formatCode="#,##0.0_ ;[Red]\-#,##0.0\ "/>
  </numFmts>
  <fonts count="18">
    <font>
      <sz val="10"/>
      <name val="Arial"/>
      <family val="0"/>
    </font>
    <font>
      <sz val="9"/>
      <color indexed="8"/>
      <name val="Times New Roman"/>
      <family val="1"/>
    </font>
    <font>
      <b/>
      <sz val="9"/>
      <color indexed="8"/>
      <name val="Times New Roman"/>
      <family val="1"/>
    </font>
    <font>
      <b/>
      <sz val="6"/>
      <color indexed="8"/>
      <name val="Times New Roman"/>
      <family val="1"/>
    </font>
    <font>
      <b/>
      <sz val="16"/>
      <name val="Arial"/>
      <family val="2"/>
    </font>
    <font>
      <sz val="8"/>
      <name val="Arial"/>
      <family val="0"/>
    </font>
    <font>
      <b/>
      <sz val="10"/>
      <name val="Arial"/>
      <family val="2"/>
    </font>
    <font>
      <b/>
      <vertAlign val="subscript"/>
      <sz val="10"/>
      <name val="Arial"/>
      <family val="2"/>
    </font>
    <font>
      <sz val="9"/>
      <name val="Times New Roman"/>
      <family val="1"/>
    </font>
    <font>
      <b/>
      <sz val="9"/>
      <name val="Times New Roman"/>
      <family val="1"/>
    </font>
    <font>
      <b/>
      <sz val="12"/>
      <name val="Arial"/>
      <family val="2"/>
    </font>
    <font>
      <b/>
      <sz val="12"/>
      <name val="Symbol"/>
      <family val="1"/>
    </font>
    <font>
      <sz val="10"/>
      <name val="Symbol"/>
      <family val="1"/>
    </font>
    <font>
      <b/>
      <vertAlign val="superscript"/>
      <sz val="12"/>
      <name val="Arial"/>
      <family val="2"/>
    </font>
    <font>
      <vertAlign val="superscript"/>
      <sz val="10"/>
      <name val="Arial"/>
      <family val="2"/>
    </font>
    <font>
      <b/>
      <vertAlign val="superscript"/>
      <sz val="10"/>
      <name val="Arial"/>
      <family val="2"/>
    </font>
    <font>
      <b/>
      <sz val="14"/>
      <name val="Arial"/>
      <family val="2"/>
    </font>
    <font>
      <i/>
      <sz val="10"/>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s>
  <borders count="39">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1"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4" fillId="0" borderId="0" xfId="0" applyFont="1" applyAlignment="1">
      <alignment/>
    </xf>
    <xf numFmtId="0" fontId="1" fillId="0" borderId="0" xfId="0" applyFont="1" applyBorder="1" applyAlignment="1">
      <alignment wrapText="1"/>
    </xf>
    <xf numFmtId="0" fontId="2" fillId="0" borderId="0" xfId="0" applyFont="1" applyBorder="1" applyAlignment="1">
      <alignment wrapText="1"/>
    </xf>
    <xf numFmtId="0" fontId="1" fillId="0" borderId="1" xfId="0" applyFont="1" applyBorder="1" applyAlignment="1">
      <alignment wrapText="1"/>
    </xf>
    <xf numFmtId="0" fontId="1" fillId="0" borderId="0" xfId="0" applyFont="1" applyFill="1" applyBorder="1" applyAlignment="1">
      <alignment wrapText="1"/>
    </xf>
    <xf numFmtId="0" fontId="0" fillId="0" borderId="0" xfId="0" applyBorder="1" applyAlignment="1">
      <alignment/>
    </xf>
    <xf numFmtId="0" fontId="0" fillId="0" borderId="2" xfId="0" applyBorder="1" applyAlignment="1">
      <alignment/>
    </xf>
    <xf numFmtId="0" fontId="0" fillId="0" borderId="1" xfId="0" applyBorder="1" applyAlignment="1">
      <alignment/>
    </xf>
    <xf numFmtId="0" fontId="0" fillId="0" borderId="4" xfId="0" applyBorder="1" applyAlignment="1">
      <alignment/>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2" fillId="0" borderId="9" xfId="0" applyFont="1" applyBorder="1" applyAlignment="1">
      <alignment horizontal="center" wrapText="1"/>
    </xf>
    <xf numFmtId="0" fontId="2" fillId="0" borderId="10" xfId="0" applyFont="1" applyBorder="1" applyAlignment="1">
      <alignment horizontal="center" wrapText="1"/>
    </xf>
    <xf numFmtId="2" fontId="1" fillId="0" borderId="0" xfId="0" applyNumberFormat="1" applyFont="1" applyBorder="1" applyAlignment="1">
      <alignment horizontal="center" wrapText="1"/>
    </xf>
    <xf numFmtId="0" fontId="8" fillId="0" borderId="0" xfId="0" applyFont="1" applyBorder="1" applyAlignment="1">
      <alignment horizontal="center"/>
    </xf>
    <xf numFmtId="168" fontId="8" fillId="0" borderId="2" xfId="0" applyNumberFormat="1" applyFont="1" applyBorder="1" applyAlignment="1">
      <alignment horizontal="center"/>
    </xf>
    <xf numFmtId="168" fontId="8" fillId="0" borderId="3" xfId="0" applyNumberFormat="1" applyFont="1" applyBorder="1" applyAlignment="1">
      <alignment horizontal="center"/>
    </xf>
    <xf numFmtId="168" fontId="1" fillId="0" borderId="0" xfId="0" applyNumberFormat="1" applyFont="1" applyBorder="1" applyAlignment="1">
      <alignment horizontal="center" wrapText="1"/>
    </xf>
    <xf numFmtId="168" fontId="1" fillId="0" borderId="1" xfId="0" applyNumberFormat="1" applyFont="1" applyBorder="1" applyAlignment="1">
      <alignment horizontal="center" wrapText="1"/>
    </xf>
    <xf numFmtId="0" fontId="8" fillId="0" borderId="2"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9" fillId="0" borderId="4" xfId="0" applyFont="1" applyBorder="1" applyAlignment="1">
      <alignment horizontal="center" wrapText="1"/>
    </xf>
    <xf numFmtId="0" fontId="9" fillId="0" borderId="5" xfId="0" applyFont="1" applyBorder="1" applyAlignment="1">
      <alignment horizontal="center"/>
    </xf>
    <xf numFmtId="0" fontId="9" fillId="0" borderId="5" xfId="0" applyFont="1" applyBorder="1" applyAlignment="1">
      <alignment horizontal="center" wrapText="1"/>
    </xf>
    <xf numFmtId="0" fontId="8" fillId="0" borderId="0" xfId="0" applyFont="1" applyFill="1" applyBorder="1" applyAlignment="1">
      <alignment horizontal="center"/>
    </xf>
    <xf numFmtId="2" fontId="1" fillId="0" borderId="1" xfId="0" applyNumberFormat="1" applyFont="1" applyBorder="1" applyAlignment="1">
      <alignment horizontal="center" wrapText="1"/>
    </xf>
    <xf numFmtId="168" fontId="8" fillId="0" borderId="0" xfId="0" applyNumberFormat="1" applyFont="1" applyBorder="1" applyAlignment="1">
      <alignment horizontal="center"/>
    </xf>
    <xf numFmtId="168" fontId="8" fillId="0" borderId="1" xfId="0" applyNumberFormat="1" applyFont="1" applyBorder="1" applyAlignment="1">
      <alignment horizontal="center"/>
    </xf>
    <xf numFmtId="2" fontId="8" fillId="0" borderId="2" xfId="0" applyNumberFormat="1" applyFont="1" applyBorder="1" applyAlignment="1">
      <alignment horizontal="center"/>
    </xf>
    <xf numFmtId="2" fontId="8" fillId="0" borderId="0" xfId="0" applyNumberFormat="1" applyFont="1" applyBorder="1" applyAlignment="1">
      <alignment horizontal="center"/>
    </xf>
    <xf numFmtId="2" fontId="8" fillId="0" borderId="2" xfId="0" applyNumberFormat="1" applyFont="1" applyFill="1" applyBorder="1" applyAlignment="1">
      <alignment horizontal="center"/>
    </xf>
    <xf numFmtId="0" fontId="8" fillId="0" borderId="3" xfId="0" applyFont="1" applyFill="1" applyBorder="1" applyAlignment="1">
      <alignment horizontal="center"/>
    </xf>
    <xf numFmtId="168" fontId="8" fillId="0" borderId="0" xfId="0" applyNumberFormat="1" applyFont="1" applyFill="1" applyBorder="1" applyAlignment="1">
      <alignment horizontal="center"/>
    </xf>
    <xf numFmtId="0" fontId="0" fillId="2" borderId="11" xfId="0" applyFill="1" applyBorder="1" applyAlignment="1">
      <alignment horizontal="center"/>
    </xf>
    <xf numFmtId="168" fontId="0" fillId="2" borderId="12" xfId="0" applyNumberFormat="1" applyFill="1" applyBorder="1" applyAlignment="1">
      <alignment horizontal="center"/>
    </xf>
    <xf numFmtId="168" fontId="0" fillId="2" borderId="13" xfId="0" applyNumberFormat="1" applyFill="1" applyBorder="1" applyAlignment="1">
      <alignment horizontal="center"/>
    </xf>
    <xf numFmtId="0" fontId="0" fillId="2" borderId="14" xfId="0" applyFill="1" applyBorder="1" applyAlignment="1">
      <alignment horizontal="center"/>
    </xf>
    <xf numFmtId="168" fontId="0" fillId="2" borderId="15" xfId="0" applyNumberFormat="1" applyFill="1" applyBorder="1" applyAlignment="1">
      <alignment horizontal="center"/>
    </xf>
    <xf numFmtId="168" fontId="0" fillId="2" borderId="16" xfId="0" applyNumberFormat="1" applyFill="1" applyBorder="1" applyAlignment="1">
      <alignment horizontal="center"/>
    </xf>
    <xf numFmtId="0" fontId="0" fillId="2" borderId="17" xfId="0" applyFill="1" applyBorder="1" applyAlignment="1">
      <alignment horizontal="center"/>
    </xf>
    <xf numFmtId="168" fontId="0" fillId="2" borderId="18" xfId="0" applyNumberFormat="1" applyFill="1" applyBorder="1" applyAlignment="1">
      <alignment horizontal="center"/>
    </xf>
    <xf numFmtId="168" fontId="0" fillId="2" borderId="19" xfId="0" applyNumberFormat="1" applyFill="1" applyBorder="1" applyAlignment="1">
      <alignment horizontal="center"/>
    </xf>
    <xf numFmtId="0" fontId="0" fillId="3" borderId="20" xfId="0" applyFill="1" applyBorder="1" applyAlignment="1" applyProtection="1">
      <alignment horizontal="center" vertical="center" wrapText="1"/>
      <protection locked="0"/>
    </xf>
    <xf numFmtId="0" fontId="0" fillId="3" borderId="20" xfId="0" applyFill="1" applyBorder="1" applyAlignment="1" applyProtection="1">
      <alignment horizontal="center" wrapText="1"/>
      <protection locked="0"/>
    </xf>
    <xf numFmtId="0" fontId="0" fillId="3" borderId="20" xfId="0" applyFill="1" applyBorder="1" applyAlignment="1" applyProtection="1">
      <alignment horizontal="center"/>
      <protection locked="0"/>
    </xf>
    <xf numFmtId="0" fontId="0" fillId="3" borderId="20" xfId="0" applyFont="1" applyFill="1" applyBorder="1" applyAlignment="1" applyProtection="1">
      <alignment horizontal="center" vertical="center" wrapText="1"/>
      <protection locked="0"/>
    </xf>
    <xf numFmtId="0" fontId="0" fillId="3" borderId="20" xfId="0" applyFill="1" applyBorder="1" applyAlignment="1" applyProtection="1">
      <alignment/>
      <protection locked="0"/>
    </xf>
    <xf numFmtId="0" fontId="6" fillId="3" borderId="20" xfId="0" applyFont="1" applyFill="1" applyBorder="1" applyAlignment="1" applyProtection="1">
      <alignment horizontal="center" vertical="center" wrapText="1"/>
      <protection locked="0"/>
    </xf>
    <xf numFmtId="0" fontId="10" fillId="3" borderId="20" xfId="0" applyFont="1" applyFill="1" applyBorder="1" applyAlignment="1" applyProtection="1">
      <alignment horizontal="center"/>
      <protection locked="0"/>
    </xf>
    <xf numFmtId="172" fontId="0" fillId="3" borderId="20" xfId="0" applyNumberFormat="1" applyFill="1" applyBorder="1" applyAlignment="1" applyProtection="1">
      <alignment/>
      <protection locked="0"/>
    </xf>
    <xf numFmtId="174" fontId="0" fillId="2" borderId="21" xfId="0" applyNumberFormat="1" applyFill="1" applyBorder="1" applyAlignment="1">
      <alignment horizontal="center"/>
    </xf>
    <xf numFmtId="174" fontId="0" fillId="2" borderId="22" xfId="0" applyNumberFormat="1" applyFill="1" applyBorder="1" applyAlignment="1">
      <alignment horizontal="center"/>
    </xf>
    <xf numFmtId="174" fontId="0" fillId="2" borderId="23" xfId="0" applyNumberFormat="1" applyFill="1" applyBorder="1" applyAlignment="1">
      <alignment horizontal="center"/>
    </xf>
    <xf numFmtId="174" fontId="0" fillId="2" borderId="24" xfId="0" applyNumberFormat="1" applyFill="1" applyBorder="1" applyAlignment="1">
      <alignment horizontal="center"/>
    </xf>
    <xf numFmtId="174" fontId="0" fillId="2" borderId="25" xfId="0" applyNumberFormat="1" applyFill="1" applyBorder="1" applyAlignment="1">
      <alignment horizontal="center"/>
    </xf>
    <xf numFmtId="174" fontId="0" fillId="2" borderId="26" xfId="0" applyNumberFormat="1" applyFill="1" applyBorder="1" applyAlignment="1">
      <alignment horizontal="center"/>
    </xf>
    <xf numFmtId="174" fontId="0" fillId="2" borderId="27" xfId="0" applyNumberFormat="1" applyFill="1" applyBorder="1" applyAlignment="1">
      <alignment horizontal="center"/>
    </xf>
    <xf numFmtId="174" fontId="0" fillId="2" borderId="28" xfId="0" applyNumberFormat="1" applyFill="1" applyBorder="1" applyAlignment="1">
      <alignment horizontal="center"/>
    </xf>
    <xf numFmtId="174" fontId="0" fillId="2" borderId="29" xfId="0" applyNumberFormat="1" applyFill="1" applyBorder="1" applyAlignment="1">
      <alignment horizontal="center"/>
    </xf>
    <xf numFmtId="0" fontId="0" fillId="4" borderId="0" xfId="0" applyFill="1" applyAlignment="1">
      <alignment/>
    </xf>
    <xf numFmtId="0" fontId="6" fillId="4" borderId="0" xfId="0" applyFont="1" applyFill="1" applyAlignment="1">
      <alignment horizontal="center"/>
    </xf>
    <xf numFmtId="0" fontId="10" fillId="4" borderId="0" xfId="0" applyFont="1" applyFill="1" applyAlignment="1">
      <alignment/>
    </xf>
    <xf numFmtId="0" fontId="0" fillId="4" borderId="0" xfId="0" applyFill="1" applyAlignment="1">
      <alignment horizontal="left" indent="1"/>
    </xf>
    <xf numFmtId="0" fontId="6" fillId="4" borderId="0" xfId="0" applyFont="1" applyFill="1" applyAlignment="1">
      <alignment horizontal="left" indent="1"/>
    </xf>
    <xf numFmtId="0" fontId="0" fillId="4" borderId="0" xfId="0" applyFill="1" applyAlignment="1">
      <alignment horizontal="left" vertical="center" indent="1"/>
    </xf>
    <xf numFmtId="0" fontId="0" fillId="4" borderId="0" xfId="0" applyFill="1" applyAlignment="1">
      <alignment horizontal="left" indent="2"/>
    </xf>
    <xf numFmtId="0" fontId="6" fillId="4" borderId="0" xfId="0" applyFont="1" applyFill="1" applyAlignment="1">
      <alignment horizontal="left"/>
    </xf>
    <xf numFmtId="168" fontId="6" fillId="4" borderId="0" xfId="0" applyNumberFormat="1" applyFont="1" applyFill="1" applyAlignment="1">
      <alignment/>
    </xf>
    <xf numFmtId="2" fontId="0" fillId="4" borderId="0" xfId="0" applyNumberFormat="1" applyFill="1" applyAlignment="1">
      <alignment/>
    </xf>
    <xf numFmtId="0" fontId="10" fillId="4" borderId="30" xfId="0" applyFont="1" applyFill="1" applyBorder="1" applyAlignment="1">
      <alignment horizontal="center"/>
    </xf>
    <xf numFmtId="0" fontId="0" fillId="4" borderId="31" xfId="0" applyFill="1" applyBorder="1" applyAlignment="1">
      <alignment/>
    </xf>
    <xf numFmtId="0" fontId="6" fillId="4" borderId="32" xfId="0" applyFont="1" applyFill="1" applyBorder="1" applyAlignment="1">
      <alignment horizontal="center"/>
    </xf>
    <xf numFmtId="0" fontId="6" fillId="4" borderId="33" xfId="0" applyFont="1" applyFill="1" applyBorder="1" applyAlignment="1">
      <alignment horizontal="center"/>
    </xf>
    <xf numFmtId="0" fontId="6" fillId="4" borderId="34" xfId="0" applyFont="1" applyFill="1" applyBorder="1" applyAlignment="1">
      <alignment horizontal="center"/>
    </xf>
    <xf numFmtId="0" fontId="0" fillId="4" borderId="32" xfId="0" applyFill="1" applyBorder="1" applyAlignment="1">
      <alignment/>
    </xf>
    <xf numFmtId="0" fontId="0" fillId="4" borderId="34" xfId="0" applyFill="1" applyBorder="1" applyAlignment="1">
      <alignment/>
    </xf>
    <xf numFmtId="168" fontId="0" fillId="4" borderId="0" xfId="0" applyNumberFormat="1" applyFill="1" applyAlignment="1">
      <alignment horizontal="center"/>
    </xf>
    <xf numFmtId="0" fontId="6" fillId="0" borderId="0" xfId="0" applyFont="1" applyAlignment="1">
      <alignment/>
    </xf>
    <xf numFmtId="0" fontId="10" fillId="0" borderId="35" xfId="0" applyFont="1" applyBorder="1" applyAlignment="1">
      <alignment/>
    </xf>
    <xf numFmtId="0" fontId="0" fillId="0" borderId="9"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7" xfId="0" applyBorder="1" applyAlignment="1">
      <alignment horizontal="left" indent="2"/>
    </xf>
    <xf numFmtId="0" fontId="0" fillId="0" borderId="37" xfId="0" applyBorder="1" applyAlignment="1">
      <alignment/>
    </xf>
    <xf numFmtId="0" fontId="0" fillId="0" borderId="32" xfId="0" applyBorder="1" applyAlignment="1">
      <alignment horizontal="left" indent="2"/>
    </xf>
    <xf numFmtId="168" fontId="6" fillId="5" borderId="20" xfId="0" applyNumberFormat="1" applyFont="1" applyFill="1" applyBorder="1" applyAlignment="1">
      <alignment/>
    </xf>
    <xf numFmtId="0" fontId="0" fillId="4" borderId="0" xfId="0" applyFont="1" applyFill="1" applyAlignment="1">
      <alignment horizontal="left" vertical="center" indent="1"/>
    </xf>
    <xf numFmtId="0" fontId="16" fillId="0" borderId="0" xfId="0" applyFont="1" applyAlignment="1">
      <alignment horizontal="center"/>
    </xf>
    <xf numFmtId="0" fontId="11" fillId="4" borderId="35" xfId="0" applyFont="1" applyFill="1" applyBorder="1" applyAlignment="1">
      <alignment horizontal="center"/>
    </xf>
    <xf numFmtId="0" fontId="10" fillId="4" borderId="9" xfId="0" applyFont="1" applyFill="1" applyBorder="1" applyAlignment="1">
      <alignment horizontal="center"/>
    </xf>
    <xf numFmtId="0" fontId="10" fillId="4" borderId="36" xfId="0" applyFont="1" applyFill="1" applyBorder="1" applyAlignment="1">
      <alignment horizontal="center"/>
    </xf>
    <xf numFmtId="0" fontId="0" fillId="0" borderId="37" xfId="0" applyBorder="1" applyAlignment="1">
      <alignment horizontal="left" wrapText="1"/>
    </xf>
    <xf numFmtId="0" fontId="0" fillId="0" borderId="0" xfId="0" applyBorder="1" applyAlignment="1">
      <alignment horizontal="left" wrapText="1"/>
    </xf>
    <xf numFmtId="0" fontId="0" fillId="0" borderId="38"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16</xdr:col>
      <xdr:colOff>371475</xdr:colOff>
      <xdr:row>48</xdr:row>
      <xdr:rowOff>38100</xdr:rowOff>
    </xdr:to>
    <xdr:pic>
      <xdr:nvPicPr>
        <xdr:cNvPr id="1" name="Picture 1"/>
        <xdr:cNvPicPr preferRelativeResize="1">
          <a:picLocks noChangeAspect="1"/>
        </xdr:cNvPicPr>
      </xdr:nvPicPr>
      <xdr:blipFill>
        <a:blip r:embed="rId1"/>
        <a:stretch>
          <a:fillRect/>
        </a:stretch>
      </xdr:blipFill>
      <xdr:spPr>
        <a:xfrm>
          <a:off x="76200" y="47625"/>
          <a:ext cx="10048875" cy="776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N35"/>
  <sheetViews>
    <sheetView showGridLines="0" tabSelected="1" workbookViewId="0" topLeftCell="A1">
      <selection activeCell="O18" sqref="O18"/>
    </sheetView>
  </sheetViews>
  <sheetFormatPr defaultColWidth="9.140625" defaultRowHeight="12.75"/>
  <sheetData>
    <row r="1" spans="1:14" ht="15.75">
      <c r="A1" s="89" t="s">
        <v>90</v>
      </c>
      <c r="B1" s="90"/>
      <c r="C1" s="90"/>
      <c r="D1" s="90"/>
      <c r="E1" s="90"/>
      <c r="F1" s="90"/>
      <c r="G1" s="90"/>
      <c r="H1" s="90"/>
      <c r="I1" s="90"/>
      <c r="J1" s="90"/>
      <c r="K1" s="90"/>
      <c r="L1" s="90"/>
      <c r="M1" s="90"/>
      <c r="N1" s="91"/>
    </row>
    <row r="2" spans="1:14" ht="12.75">
      <c r="A2" s="92" t="s">
        <v>91</v>
      </c>
      <c r="B2" s="10"/>
      <c r="C2" s="10"/>
      <c r="D2" s="10"/>
      <c r="E2" s="10"/>
      <c r="F2" s="10"/>
      <c r="G2" s="10"/>
      <c r="H2" s="10"/>
      <c r="I2" s="10"/>
      <c r="J2" s="10"/>
      <c r="K2" s="10"/>
      <c r="L2" s="10"/>
      <c r="M2" s="10"/>
      <c r="N2" s="93"/>
    </row>
    <row r="3" spans="1:14" ht="12.75" customHeight="1">
      <c r="A3" s="106" t="s">
        <v>92</v>
      </c>
      <c r="B3" s="107"/>
      <c r="C3" s="107"/>
      <c r="D3" s="107"/>
      <c r="E3" s="107"/>
      <c r="F3" s="107"/>
      <c r="G3" s="107"/>
      <c r="H3" s="107"/>
      <c r="I3" s="107"/>
      <c r="J3" s="107"/>
      <c r="K3" s="107"/>
      <c r="L3" s="107"/>
      <c r="M3" s="107"/>
      <c r="N3" s="108"/>
    </row>
    <row r="4" spans="1:14" ht="12.75">
      <c r="A4" s="106"/>
      <c r="B4" s="107"/>
      <c r="C4" s="107"/>
      <c r="D4" s="107"/>
      <c r="E4" s="107"/>
      <c r="F4" s="107"/>
      <c r="G4" s="107"/>
      <c r="H4" s="107"/>
      <c r="I4" s="107"/>
      <c r="J4" s="107"/>
      <c r="K4" s="107"/>
      <c r="L4" s="107"/>
      <c r="M4" s="107"/>
      <c r="N4" s="108"/>
    </row>
    <row r="5" spans="1:14" ht="12.75">
      <c r="A5" s="109"/>
      <c r="B5" s="110"/>
      <c r="C5" s="110"/>
      <c r="D5" s="110"/>
      <c r="E5" s="110"/>
      <c r="F5" s="110"/>
      <c r="G5" s="110"/>
      <c r="H5" s="110"/>
      <c r="I5" s="110"/>
      <c r="J5" s="110"/>
      <c r="K5" s="110"/>
      <c r="L5" s="110"/>
      <c r="M5" s="110"/>
      <c r="N5" s="111"/>
    </row>
    <row r="7" spans="1:14" ht="15.75">
      <c r="A7" s="89" t="s">
        <v>51</v>
      </c>
      <c r="B7" s="90"/>
      <c r="C7" s="90"/>
      <c r="D7" s="90"/>
      <c r="E7" s="90"/>
      <c r="F7" s="90"/>
      <c r="G7" s="90"/>
      <c r="H7" s="90"/>
      <c r="I7" s="90"/>
      <c r="J7" s="90"/>
      <c r="K7" s="90"/>
      <c r="L7" s="90"/>
      <c r="M7" s="90"/>
      <c r="N7" s="91"/>
    </row>
    <row r="8" spans="1:14" ht="12.75">
      <c r="A8" s="92" t="s">
        <v>52</v>
      </c>
      <c r="B8" s="10"/>
      <c r="C8" s="10"/>
      <c r="D8" s="10"/>
      <c r="E8" s="10"/>
      <c r="F8" s="10"/>
      <c r="G8" s="10"/>
      <c r="H8" s="10"/>
      <c r="I8" s="10"/>
      <c r="J8" s="10"/>
      <c r="K8" s="10"/>
      <c r="L8" s="10"/>
      <c r="M8" s="10"/>
      <c r="N8" s="93"/>
    </row>
    <row r="9" spans="1:14" ht="12.75">
      <c r="A9" s="92" t="s">
        <v>53</v>
      </c>
      <c r="B9" s="10"/>
      <c r="C9" s="10"/>
      <c r="D9" s="10"/>
      <c r="E9" s="10"/>
      <c r="F9" s="10"/>
      <c r="G9" s="10"/>
      <c r="H9" s="10"/>
      <c r="I9" s="10"/>
      <c r="J9" s="10"/>
      <c r="K9" s="10"/>
      <c r="L9" s="10"/>
      <c r="M9" s="10"/>
      <c r="N9" s="93"/>
    </row>
    <row r="10" spans="1:14" ht="12.75">
      <c r="A10" s="92" t="s">
        <v>93</v>
      </c>
      <c r="B10" s="10"/>
      <c r="C10" s="10"/>
      <c r="D10" s="10"/>
      <c r="E10" s="10"/>
      <c r="F10" s="10"/>
      <c r="G10" s="10"/>
      <c r="H10" s="10"/>
      <c r="I10" s="10"/>
      <c r="J10" s="10"/>
      <c r="K10" s="10"/>
      <c r="L10" s="10"/>
      <c r="M10" s="10"/>
      <c r="N10" s="93"/>
    </row>
    <row r="11" spans="1:14" ht="12.75">
      <c r="A11" s="92" t="s">
        <v>54</v>
      </c>
      <c r="B11" s="10"/>
      <c r="C11" s="10"/>
      <c r="D11" s="10"/>
      <c r="E11" s="10"/>
      <c r="F11" s="10"/>
      <c r="G11" s="10"/>
      <c r="H11" s="10"/>
      <c r="I11" s="10"/>
      <c r="J11" s="10"/>
      <c r="K11" s="10"/>
      <c r="L11" s="10"/>
      <c r="M11" s="10"/>
      <c r="N11" s="93"/>
    </row>
    <row r="12" spans="1:14" ht="12.75">
      <c r="A12" s="92" t="s">
        <v>55</v>
      </c>
      <c r="B12" s="10"/>
      <c r="C12" s="10"/>
      <c r="D12" s="10"/>
      <c r="E12" s="10"/>
      <c r="F12" s="10"/>
      <c r="G12" s="10"/>
      <c r="H12" s="10"/>
      <c r="I12" s="10"/>
      <c r="J12" s="10"/>
      <c r="K12" s="10"/>
      <c r="L12" s="10"/>
      <c r="M12" s="10"/>
      <c r="N12" s="93"/>
    </row>
    <row r="13" spans="1:14" ht="12.75">
      <c r="A13" s="94" t="s">
        <v>94</v>
      </c>
      <c r="B13" s="95"/>
      <c r="C13" s="95"/>
      <c r="D13" s="95"/>
      <c r="E13" s="95"/>
      <c r="F13" s="95"/>
      <c r="G13" s="95"/>
      <c r="H13" s="95"/>
      <c r="I13" s="95"/>
      <c r="J13" s="95"/>
      <c r="K13" s="95"/>
      <c r="L13" s="95"/>
      <c r="M13" s="95"/>
      <c r="N13" s="96"/>
    </row>
    <row r="15" spans="1:14" ht="15.75">
      <c r="A15" s="89" t="s">
        <v>64</v>
      </c>
      <c r="B15" s="90"/>
      <c r="C15" s="90"/>
      <c r="D15" s="90"/>
      <c r="E15" s="90"/>
      <c r="F15" s="90"/>
      <c r="G15" s="90"/>
      <c r="H15" s="90"/>
      <c r="I15" s="90"/>
      <c r="J15" s="90"/>
      <c r="K15" s="90"/>
      <c r="L15" s="90"/>
      <c r="M15" s="90"/>
      <c r="N15" s="91"/>
    </row>
    <row r="16" spans="1:14" ht="12.75">
      <c r="A16" s="92" t="s">
        <v>65</v>
      </c>
      <c r="B16" s="10"/>
      <c r="C16" s="10"/>
      <c r="D16" s="10"/>
      <c r="E16" s="10"/>
      <c r="F16" s="10"/>
      <c r="G16" s="10"/>
      <c r="H16" s="10"/>
      <c r="I16" s="10"/>
      <c r="J16" s="10"/>
      <c r="K16" s="10"/>
      <c r="L16" s="10"/>
      <c r="M16" s="10"/>
      <c r="N16" s="93"/>
    </row>
    <row r="17" spans="1:14" ht="12.75">
      <c r="A17" s="92" t="s">
        <v>66</v>
      </c>
      <c r="B17" s="10"/>
      <c r="C17" s="10"/>
      <c r="D17" s="10"/>
      <c r="E17" s="10"/>
      <c r="F17" s="10"/>
      <c r="G17" s="10"/>
      <c r="H17" s="10"/>
      <c r="I17" s="10"/>
      <c r="J17" s="10"/>
      <c r="K17" s="10"/>
      <c r="L17" s="10"/>
      <c r="M17" s="10"/>
      <c r="N17" s="93"/>
    </row>
    <row r="18" spans="1:14" ht="12.75">
      <c r="A18" s="97" t="s">
        <v>67</v>
      </c>
      <c r="B18" s="10"/>
      <c r="C18" s="10"/>
      <c r="D18" s="10"/>
      <c r="E18" s="10"/>
      <c r="F18" s="10"/>
      <c r="G18" s="10"/>
      <c r="H18" s="10"/>
      <c r="I18" s="10"/>
      <c r="J18" s="10"/>
      <c r="K18" s="10"/>
      <c r="L18" s="10"/>
      <c r="M18" s="10"/>
      <c r="N18" s="93"/>
    </row>
    <row r="19" spans="1:14" ht="12.75">
      <c r="A19" s="97" t="s">
        <v>68</v>
      </c>
      <c r="B19" s="10"/>
      <c r="C19" s="10"/>
      <c r="D19" s="10"/>
      <c r="E19" s="10"/>
      <c r="F19" s="10"/>
      <c r="G19" s="10"/>
      <c r="H19" s="10"/>
      <c r="I19" s="10"/>
      <c r="J19" s="10"/>
      <c r="K19" s="10"/>
      <c r="L19" s="10"/>
      <c r="M19" s="10"/>
      <c r="N19" s="93"/>
    </row>
    <row r="20" spans="1:14" ht="12.75">
      <c r="A20" s="97" t="s">
        <v>69</v>
      </c>
      <c r="B20" s="10"/>
      <c r="C20" s="10"/>
      <c r="D20" s="10"/>
      <c r="E20" s="10"/>
      <c r="F20" s="10"/>
      <c r="G20" s="10"/>
      <c r="H20" s="10"/>
      <c r="I20" s="10"/>
      <c r="J20" s="10"/>
      <c r="K20" s="10"/>
      <c r="L20" s="10"/>
      <c r="M20" s="10"/>
      <c r="N20" s="93"/>
    </row>
    <row r="21" spans="1:14" ht="12.75">
      <c r="A21" s="98" t="s">
        <v>70</v>
      </c>
      <c r="B21" s="10"/>
      <c r="C21" s="10"/>
      <c r="D21" s="10"/>
      <c r="E21" s="10"/>
      <c r="F21" s="10"/>
      <c r="G21" s="10"/>
      <c r="H21" s="10"/>
      <c r="I21" s="10"/>
      <c r="J21" s="10"/>
      <c r="K21" s="10"/>
      <c r="L21" s="10"/>
      <c r="M21" s="10"/>
      <c r="N21" s="93"/>
    </row>
    <row r="22" spans="1:14" ht="12.75">
      <c r="A22" s="98" t="s">
        <v>71</v>
      </c>
      <c r="B22" s="10"/>
      <c r="C22" s="10"/>
      <c r="D22" s="10"/>
      <c r="E22" s="10"/>
      <c r="F22" s="10"/>
      <c r="G22" s="10"/>
      <c r="H22" s="10"/>
      <c r="I22" s="10"/>
      <c r="J22" s="10"/>
      <c r="K22" s="10"/>
      <c r="L22" s="10"/>
      <c r="M22" s="10"/>
      <c r="N22" s="93"/>
    </row>
    <row r="23" spans="1:14" ht="12.75">
      <c r="A23" s="98" t="s">
        <v>72</v>
      </c>
      <c r="B23" s="10"/>
      <c r="C23" s="10"/>
      <c r="D23" s="10"/>
      <c r="E23" s="10"/>
      <c r="F23" s="10"/>
      <c r="G23" s="10"/>
      <c r="H23" s="10"/>
      <c r="I23" s="10"/>
      <c r="J23" s="10"/>
      <c r="K23" s="10"/>
      <c r="L23" s="10"/>
      <c r="M23" s="10"/>
      <c r="N23" s="93"/>
    </row>
    <row r="24" spans="1:14" ht="12.75">
      <c r="A24" s="99" t="s">
        <v>73</v>
      </c>
      <c r="B24" s="95"/>
      <c r="C24" s="95"/>
      <c r="D24" s="95"/>
      <c r="E24" s="95"/>
      <c r="F24" s="95"/>
      <c r="G24" s="95"/>
      <c r="H24" s="95"/>
      <c r="I24" s="95"/>
      <c r="J24" s="95"/>
      <c r="K24" s="95"/>
      <c r="L24" s="95"/>
      <c r="M24" s="95"/>
      <c r="N24" s="96"/>
    </row>
    <row r="26" spans="1:14" ht="15.75">
      <c r="A26" s="89" t="s">
        <v>88</v>
      </c>
      <c r="B26" s="90"/>
      <c r="C26" s="90"/>
      <c r="D26" s="90"/>
      <c r="E26" s="90"/>
      <c r="F26" s="90"/>
      <c r="G26" s="90"/>
      <c r="H26" s="90"/>
      <c r="I26" s="90"/>
      <c r="J26" s="90"/>
      <c r="K26" s="90"/>
      <c r="L26" s="90"/>
      <c r="M26" s="90"/>
      <c r="N26" s="91"/>
    </row>
    <row r="27" spans="1:14" ht="12.75">
      <c r="A27" s="92" t="s">
        <v>89</v>
      </c>
      <c r="B27" s="10"/>
      <c r="C27" s="10"/>
      <c r="D27" s="10"/>
      <c r="E27" s="10"/>
      <c r="F27" s="10"/>
      <c r="G27" s="10"/>
      <c r="H27" s="10"/>
      <c r="I27" s="10"/>
      <c r="J27" s="10"/>
      <c r="K27" s="10"/>
      <c r="L27" s="10"/>
      <c r="M27" s="10"/>
      <c r="N27" s="93"/>
    </row>
    <row r="28" spans="1:14" ht="12.75">
      <c r="A28" s="92"/>
      <c r="B28" s="10"/>
      <c r="C28" s="10"/>
      <c r="D28" s="10"/>
      <c r="E28" s="10"/>
      <c r="F28" s="10"/>
      <c r="G28" s="10"/>
      <c r="H28" s="10"/>
      <c r="I28" s="10"/>
      <c r="J28" s="10"/>
      <c r="K28" s="10"/>
      <c r="L28" s="10"/>
      <c r="M28" s="10"/>
      <c r="N28" s="93"/>
    </row>
    <row r="29" spans="1:14" ht="12.75">
      <c r="A29" s="92"/>
      <c r="B29" s="10"/>
      <c r="C29" s="10"/>
      <c r="D29" s="10"/>
      <c r="E29" s="10"/>
      <c r="F29" s="10"/>
      <c r="G29" s="10"/>
      <c r="H29" s="10"/>
      <c r="I29" s="10"/>
      <c r="J29" s="10"/>
      <c r="K29" s="10"/>
      <c r="L29" s="10"/>
      <c r="M29" s="10"/>
      <c r="N29" s="93"/>
    </row>
    <row r="30" spans="1:14" ht="12.75">
      <c r="A30" s="92"/>
      <c r="B30" s="10"/>
      <c r="C30" s="10"/>
      <c r="D30" s="10"/>
      <c r="E30" s="10"/>
      <c r="F30" s="10"/>
      <c r="G30" s="10"/>
      <c r="H30" s="10"/>
      <c r="I30" s="10"/>
      <c r="J30" s="10"/>
      <c r="K30" s="10"/>
      <c r="L30" s="10"/>
      <c r="M30" s="10"/>
      <c r="N30" s="93"/>
    </row>
    <row r="31" spans="1:14" ht="12.75">
      <c r="A31" s="92"/>
      <c r="B31" s="10"/>
      <c r="C31" s="10"/>
      <c r="D31" s="10"/>
      <c r="E31" s="10"/>
      <c r="F31" s="10"/>
      <c r="G31" s="10"/>
      <c r="H31" s="10"/>
      <c r="I31" s="10"/>
      <c r="J31" s="10"/>
      <c r="K31" s="10"/>
      <c r="L31" s="10"/>
      <c r="M31" s="10"/>
      <c r="N31" s="93"/>
    </row>
    <row r="32" spans="1:14" ht="12.75">
      <c r="A32" s="92"/>
      <c r="B32" s="10"/>
      <c r="C32" s="10"/>
      <c r="D32" s="10"/>
      <c r="E32" s="10"/>
      <c r="F32" s="10"/>
      <c r="G32" s="10"/>
      <c r="H32" s="10"/>
      <c r="I32" s="10"/>
      <c r="J32" s="10"/>
      <c r="K32" s="10"/>
      <c r="L32" s="10"/>
      <c r="M32" s="10"/>
      <c r="N32" s="93"/>
    </row>
    <row r="33" spans="1:14" ht="12.75">
      <c r="A33" s="92"/>
      <c r="B33" s="10"/>
      <c r="C33" s="10"/>
      <c r="D33" s="10"/>
      <c r="E33" s="10"/>
      <c r="F33" s="10"/>
      <c r="G33" s="10"/>
      <c r="H33" s="10"/>
      <c r="I33" s="10"/>
      <c r="J33" s="10"/>
      <c r="K33" s="10"/>
      <c r="L33" s="10"/>
      <c r="M33" s="10"/>
      <c r="N33" s="93"/>
    </row>
    <row r="34" spans="1:14" ht="12.75">
      <c r="A34" s="92"/>
      <c r="B34" s="10"/>
      <c r="C34" s="10"/>
      <c r="D34" s="10"/>
      <c r="E34" s="10"/>
      <c r="F34" s="10"/>
      <c r="G34" s="10"/>
      <c r="H34" s="10"/>
      <c r="I34" s="10"/>
      <c r="J34" s="10"/>
      <c r="K34" s="10"/>
      <c r="L34" s="10"/>
      <c r="M34" s="10"/>
      <c r="N34" s="93"/>
    </row>
    <row r="35" spans="1:14" ht="12.75">
      <c r="A35" s="94"/>
      <c r="B35" s="95"/>
      <c r="C35" s="95"/>
      <c r="D35" s="95"/>
      <c r="E35" s="95"/>
      <c r="F35" s="95"/>
      <c r="G35" s="95"/>
      <c r="H35" s="95"/>
      <c r="I35" s="95"/>
      <c r="J35" s="95"/>
      <c r="K35" s="95"/>
      <c r="L35" s="95"/>
      <c r="M35" s="95"/>
      <c r="N35" s="96"/>
    </row>
  </sheetData>
  <sheetProtection sheet="1" objects="1" scenarios="1"/>
  <mergeCells count="1">
    <mergeCell ref="A3:N5"/>
  </mergeCells>
  <printOptions/>
  <pageMargins left="0.75" right="0.75" top="1" bottom="1" header="0.5" footer="0.5"/>
  <pageSetup horizontalDpi="600" verticalDpi="600" orientation="landscape" paperSize="9" r:id="rId1"/>
  <headerFooter alignWithMargins="0">
    <oddFooter>&amp;L&amp;Z
&amp;F&amp;C&amp;"Arial,Bold"&amp;A&amp;R&amp;D 
&amp;T</oddFooter>
  </headerFooter>
</worksheet>
</file>

<file path=xl/worksheets/sheet2.xml><?xml version="1.0" encoding="utf-8"?>
<worksheet xmlns="http://schemas.openxmlformats.org/spreadsheetml/2006/main" xmlns:r="http://schemas.openxmlformats.org/officeDocument/2006/relationships">
  <sheetPr codeName="Sheet2">
    <tabColor indexed="13"/>
    <pageSetUpPr fitToPage="1"/>
  </sheetPr>
  <dimension ref="A1:B12"/>
  <sheetViews>
    <sheetView showGridLines="0" workbookViewId="0" topLeftCell="A1">
      <selection activeCell="A9" sqref="A9"/>
    </sheetView>
  </sheetViews>
  <sheetFormatPr defaultColWidth="9.140625" defaultRowHeight="12.75"/>
  <cols>
    <col min="1" max="1" width="17.57421875" style="0" bestFit="1" customWidth="1"/>
    <col min="2" max="2" width="73.140625" style="0" customWidth="1"/>
  </cols>
  <sheetData>
    <row r="1" spans="1:2" ht="24.75" customHeight="1">
      <c r="A1" s="102" t="s">
        <v>74</v>
      </c>
      <c r="B1" s="102"/>
    </row>
    <row r="2" spans="1:2" ht="19.5" customHeight="1">
      <c r="A2" s="88" t="s">
        <v>75</v>
      </c>
      <c r="B2" s="57"/>
    </row>
    <row r="3" spans="1:2" ht="19.5" customHeight="1">
      <c r="A3" s="88" t="s">
        <v>76</v>
      </c>
      <c r="B3" s="57"/>
    </row>
    <row r="4" spans="1:2" ht="19.5" customHeight="1">
      <c r="A4" s="88" t="s">
        <v>77</v>
      </c>
      <c r="B4" s="57"/>
    </row>
    <row r="5" spans="1:2" ht="19.5" customHeight="1">
      <c r="A5" s="88" t="s">
        <v>78</v>
      </c>
      <c r="B5" s="57"/>
    </row>
    <row r="6" spans="1:2" ht="19.5" customHeight="1">
      <c r="A6" s="88" t="s">
        <v>79</v>
      </c>
      <c r="B6" s="57"/>
    </row>
    <row r="7" spans="1:2" ht="24.75" customHeight="1">
      <c r="A7" s="102" t="s">
        <v>80</v>
      </c>
      <c r="B7" s="102"/>
    </row>
    <row r="8" spans="1:2" ht="19.5" customHeight="1">
      <c r="A8" s="88" t="s">
        <v>85</v>
      </c>
      <c r="B8" s="57"/>
    </row>
    <row r="9" spans="1:2" ht="19.5" customHeight="1">
      <c r="A9" s="88" t="s">
        <v>81</v>
      </c>
      <c r="B9" s="57"/>
    </row>
    <row r="10" spans="1:2" ht="19.5" customHeight="1">
      <c r="A10" s="88" t="s">
        <v>82</v>
      </c>
      <c r="B10" s="57"/>
    </row>
    <row r="11" spans="1:2" ht="19.5" customHeight="1">
      <c r="A11" s="88" t="s">
        <v>83</v>
      </c>
      <c r="B11" s="57"/>
    </row>
    <row r="12" spans="1:2" ht="19.5" customHeight="1">
      <c r="A12" s="88" t="s">
        <v>84</v>
      </c>
      <c r="B12" s="57"/>
    </row>
  </sheetData>
  <sheetProtection sheet="1" objects="1" scenarios="1"/>
  <mergeCells count="2">
    <mergeCell ref="A1:B1"/>
    <mergeCell ref="A7:B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Header>&amp;C&amp;"Arial,Bold"&amp;14CDM A/R SOC Tool
&amp;"Arial,Regular"&amp;11V1.0</oddHeader>
    <oddFooter>&amp;L&amp;8&amp;Z
&amp;F&amp;C&amp;"Arial,Bold"&amp;A&amp;"Arial,Regular"
&amp;R&amp;8&amp;D
&amp;T</oddFooter>
  </headerFooter>
</worksheet>
</file>

<file path=xl/worksheets/sheet3.xml><?xml version="1.0" encoding="utf-8"?>
<worksheet xmlns="http://schemas.openxmlformats.org/spreadsheetml/2006/main" xmlns:r="http://schemas.openxmlformats.org/officeDocument/2006/relationships">
  <sheetPr codeName="Sheet3">
    <tabColor indexed="17"/>
    <pageSetUpPr fitToPage="1"/>
  </sheetPr>
  <dimension ref="A1:M55"/>
  <sheetViews>
    <sheetView zoomScale="71" zoomScaleNormal="71" workbookViewId="0" topLeftCell="A1">
      <selection activeCell="A15" sqref="A15"/>
    </sheetView>
  </sheetViews>
  <sheetFormatPr defaultColWidth="9.140625" defaultRowHeight="12.75" outlineLevelRow="1"/>
  <cols>
    <col min="1" max="1" width="23.8515625" style="70" bestFit="1" customWidth="1"/>
    <col min="2" max="11" width="18.00390625" style="70" customWidth="1"/>
    <col min="12" max="13" width="19.7109375" style="70" customWidth="1"/>
    <col min="14" max="16384" width="9.140625" style="70" customWidth="1"/>
  </cols>
  <sheetData>
    <row r="1" spans="1:2" ht="25.5" customHeight="1">
      <c r="A1" s="72" t="s">
        <v>16</v>
      </c>
      <c r="B1" s="59"/>
    </row>
    <row r="2" spans="1:11" ht="25.5" customHeight="1">
      <c r="A2" s="72" t="s">
        <v>17</v>
      </c>
      <c r="B2" s="71">
        <v>1</v>
      </c>
      <c r="C2" s="71">
        <v>2</v>
      </c>
      <c r="D2" s="71">
        <v>3</v>
      </c>
      <c r="E2" s="71">
        <v>4</v>
      </c>
      <c r="F2" s="71">
        <v>5</v>
      </c>
      <c r="G2" s="71">
        <v>6</v>
      </c>
      <c r="H2" s="71">
        <v>7</v>
      </c>
      <c r="I2" s="71">
        <v>8</v>
      </c>
      <c r="J2" s="71">
        <v>9</v>
      </c>
      <c r="K2" s="71">
        <v>10</v>
      </c>
    </row>
    <row r="3" spans="1:11" ht="25.5" customHeight="1">
      <c r="A3" s="101" t="s">
        <v>18</v>
      </c>
      <c r="B3" s="58"/>
      <c r="C3" s="58"/>
      <c r="D3" s="58"/>
      <c r="E3" s="58"/>
      <c r="F3" s="58"/>
      <c r="G3" s="58"/>
      <c r="H3" s="58"/>
      <c r="I3" s="58"/>
      <c r="J3" s="58"/>
      <c r="K3" s="58"/>
    </row>
    <row r="4" spans="1:11" ht="12.75">
      <c r="A4" s="73" t="s">
        <v>10</v>
      </c>
      <c r="B4" s="54"/>
      <c r="C4" s="55"/>
      <c r="D4" s="55"/>
      <c r="E4" s="55"/>
      <c r="F4" s="55"/>
      <c r="G4" s="55"/>
      <c r="H4" s="55"/>
      <c r="I4" s="55"/>
      <c r="J4" s="55"/>
      <c r="K4" s="55"/>
    </row>
    <row r="5" spans="1:11" ht="15">
      <c r="A5" s="74" t="s">
        <v>58</v>
      </c>
      <c r="B5" s="78">
        <f>IF(AND($B3&gt;"",B4&gt;""),INDEX('IPCC Tables'!$C$4:$G$12,MATCH($B3,Climate_region)-1,MATCH(B4,Soil_type)-1),0)</f>
        <v>0</v>
      </c>
      <c r="C5" s="78">
        <f>IF(AND($B3&gt;"",C4&gt;""),INDEX('IPCC Tables'!$C$4:$G$12,MATCH($B3,Climate_region)-1,MATCH(C4,Soil_type)-1),0)</f>
        <v>0</v>
      </c>
      <c r="D5" s="78">
        <f>IF(AND($B3&gt;"",D4&gt;""),INDEX('IPCC Tables'!$C$4:$G$12,MATCH($B3,Climate_region)-1,MATCH(D4,Soil_type)-1),0)</f>
        <v>0</v>
      </c>
      <c r="E5" s="78">
        <f>IF(AND($B3&gt;"",E4&gt;""),INDEX('IPCC Tables'!$C$4:$G$12,MATCH($B3,Climate_region)-1,MATCH(E4,Soil_type)-1),0)</f>
        <v>0</v>
      </c>
      <c r="F5" s="78">
        <f>IF(AND($B3&gt;"",F4&gt;""),INDEX('IPCC Tables'!$C$4:$G$12,MATCH($B3,Climate_region)-1,MATCH(F4,Soil_type)-1),0)</f>
        <v>0</v>
      </c>
      <c r="G5" s="78">
        <f>IF(AND($B3&gt;"",G4&gt;""),INDEX('IPCC Tables'!$C$4:$G$12,MATCH($B3,Climate_region)-1,MATCH(G4,Soil_type)-1),0)</f>
        <v>0</v>
      </c>
      <c r="H5" s="78">
        <f>IF(AND($B3&gt;"",H4&gt;""),INDEX('IPCC Tables'!$C$4:$G$12,MATCH($B3,Climate_region)-1,MATCH(H4,Soil_type)-1),0)</f>
        <v>0</v>
      </c>
      <c r="I5" s="78">
        <f>IF(AND($B3&gt;"",I4&gt;""),INDEX('IPCC Tables'!$C$4:$G$12,MATCH($B3,Climate_region)-1,MATCH(I4,Soil_type)-1),0)</f>
        <v>0</v>
      </c>
      <c r="J5" s="78">
        <f>IF(AND($B3&gt;"",J4&gt;""),INDEX('IPCC Tables'!$C$4:$G$12,MATCH($B3,Climate_region)-1,MATCH(J4,Soil_type)-1),0)</f>
        <v>0</v>
      </c>
      <c r="K5" s="78">
        <f>IF(AND($B3&gt;"",K4&gt;""),INDEX('IPCC Tables'!$C$4:$G$12,MATCH($B3,Climate_region)-1,MATCH(K4,Soil_type)-1),0)</f>
        <v>0</v>
      </c>
    </row>
    <row r="6" spans="1:11" ht="25.5" customHeight="1">
      <c r="A6" s="72" t="s">
        <v>29</v>
      </c>
      <c r="B6" s="71">
        <v>1</v>
      </c>
      <c r="C6" s="71">
        <v>2</v>
      </c>
      <c r="D6" s="71">
        <v>3</v>
      </c>
      <c r="E6" s="71">
        <v>4</v>
      </c>
      <c r="F6" s="71">
        <v>5</v>
      </c>
      <c r="G6" s="71">
        <v>6</v>
      </c>
      <c r="H6" s="71">
        <v>7</v>
      </c>
      <c r="I6" s="71">
        <v>8</v>
      </c>
      <c r="J6" s="71">
        <v>9</v>
      </c>
      <c r="K6" s="71">
        <v>10</v>
      </c>
    </row>
    <row r="7" spans="1:11" ht="38.25" customHeight="1">
      <c r="A7" s="75" t="s">
        <v>13</v>
      </c>
      <c r="B7" s="53"/>
      <c r="C7" s="53"/>
      <c r="D7" s="53"/>
      <c r="E7" s="53"/>
      <c r="F7" s="53"/>
      <c r="G7" s="53"/>
      <c r="H7" s="53"/>
      <c r="I7" s="53"/>
      <c r="J7" s="53"/>
      <c r="K7" s="53"/>
    </row>
    <row r="8" spans="1:11" ht="25.5" customHeight="1">
      <c r="A8" s="75" t="s">
        <v>14</v>
      </c>
      <c r="B8" s="56"/>
      <c r="C8" s="56"/>
      <c r="D8" s="56"/>
      <c r="E8" s="56"/>
      <c r="F8" s="56"/>
      <c r="G8" s="56"/>
      <c r="H8" s="56"/>
      <c r="I8" s="56"/>
      <c r="J8" s="56"/>
      <c r="K8" s="56"/>
    </row>
    <row r="9" spans="1:11" ht="38.25" customHeight="1">
      <c r="A9" s="75" t="s">
        <v>15</v>
      </c>
      <c r="B9" s="53"/>
      <c r="C9" s="53"/>
      <c r="D9" s="53"/>
      <c r="E9" s="53"/>
      <c r="F9" s="53"/>
      <c r="G9" s="53"/>
      <c r="H9" s="53"/>
      <c r="I9" s="53"/>
      <c r="J9" s="53"/>
      <c r="K9" s="53"/>
    </row>
    <row r="10" spans="1:11" ht="12.75" outlineLevel="1">
      <c r="A10" s="76" t="s">
        <v>5</v>
      </c>
      <c r="B10" s="79">
        <f>IF(AND(B$3&gt;"",B7&gt;""),INDEX('IPCC Tables'!$K$4:$M$12,MATCH(B$3,Climate_region)-1,MATCH(B7,FLU)-1),0)</f>
        <v>0</v>
      </c>
      <c r="C10" s="79">
        <f>IF(AND(C$3&gt;"",C7&gt;""),INDEX('IPCC Tables'!$K$4:$M$12,MATCH(C$3,Climate_region)-1,MATCH(C7,FLU)-1),0)</f>
        <v>0</v>
      </c>
      <c r="D10" s="79">
        <f>IF(AND(D$3&gt;"",D7&gt;""),INDEX('IPCC Tables'!$K$4:$M$12,MATCH(D$3,Climate_region)-1,MATCH(D7,FLU)-1),0)</f>
        <v>0</v>
      </c>
      <c r="E10" s="79">
        <f>IF(AND(E$3&gt;"",E7&gt;""),INDEX('IPCC Tables'!$K$4:$M$12,MATCH(E$3,Climate_region)-1,MATCH(E7,FLU)-1),0)</f>
        <v>0</v>
      </c>
      <c r="F10" s="79">
        <f>IF(AND(F$3&gt;"",F7&gt;""),INDEX('IPCC Tables'!$K$4:$M$12,MATCH(F$3,Climate_region)-1,MATCH(F7,FLU)-1),0)</f>
        <v>0</v>
      </c>
      <c r="G10" s="79">
        <f>IF(AND(G$3&gt;"",G7&gt;""),INDEX('IPCC Tables'!$K$4:$M$12,MATCH(G$3,Climate_region)-1,MATCH(G7,FLU)-1),0)</f>
        <v>0</v>
      </c>
      <c r="H10" s="79">
        <f>IF(AND(H$3&gt;"",H7&gt;""),INDEX('IPCC Tables'!$K$4:$M$12,MATCH(H$3,Climate_region)-1,MATCH(H7,FLU)-1),0)</f>
        <v>0</v>
      </c>
      <c r="I10" s="79">
        <f>IF(AND(I$3&gt;"",I7&gt;""),INDEX('IPCC Tables'!$K$4:$M$12,MATCH(I$3,Climate_region)-1,MATCH(I7,FLU)-1),0)</f>
        <v>0</v>
      </c>
      <c r="J10" s="79">
        <f>IF(AND(J$3&gt;"",J7&gt;""),INDEX('IPCC Tables'!$K$4:$M$12,MATCH(J$3,Climate_region)-1,MATCH(J7,FLU)-1),0)</f>
        <v>0</v>
      </c>
      <c r="K10" s="79">
        <f>IF(AND(K$3&gt;"",K7&gt;""),INDEX('IPCC Tables'!$K$4:$M$12,MATCH(K$3,Climate_region)-1,MATCH(K7,FLU)-1),0)</f>
        <v>0</v>
      </c>
    </row>
    <row r="11" spans="1:11" ht="12.75" outlineLevel="1">
      <c r="A11" s="76" t="s">
        <v>8</v>
      </c>
      <c r="B11" s="79">
        <f>IF(AND(B$3&gt;"",B8&gt;""),IF(B7&lt;&gt;"3. Grassland",INDEX('IPCC Tables'!$Q$4:$S$12,MATCH(B$3,Climate_region)-1,MATCH(B8,FMG_Cropland)-1),INDEX('IPCC Tables'!$W$4:$Z$12,MATCH(B$3,Climate_region)-1,MATCH(B8,FMG_Grassland)-1)),0)</f>
        <v>0</v>
      </c>
      <c r="C11" s="79">
        <f>IF(AND(C$3&gt;"",C8&gt;""),IF(C7&lt;&gt;"3. Grassland",INDEX('IPCC Tables'!$Q$4:$S$12,MATCH(C$3,Climate_region)-1,MATCH(C8,FMG_Cropland)-1),INDEX('IPCC Tables'!$W$4:$Z$12,MATCH(C$3,Climate_region)-1,MATCH(C8,FMG_Grassland)-1)),0)</f>
        <v>0</v>
      </c>
      <c r="D11" s="79">
        <f>IF(AND(D$3&gt;"",D8&gt;""),IF(D7&lt;&gt;"3. Grassland",INDEX('IPCC Tables'!$Q$4:$S$12,MATCH(D$3,Climate_region)-1,MATCH(D8,FMG_Cropland)-1),INDEX('IPCC Tables'!$W$4:$Z$12,MATCH(D$3,Climate_region)-1,MATCH(D8,FMG_Grassland)-1)),0)</f>
        <v>0</v>
      </c>
      <c r="E11" s="79">
        <f>IF(AND(E$3&gt;"",E8&gt;""),IF(E7&lt;&gt;"3. Grassland",INDEX('IPCC Tables'!$Q$4:$S$12,MATCH(E$3,Climate_region)-1,MATCH(E8,FMG_Cropland)-1),INDEX('IPCC Tables'!$W$4:$Z$12,MATCH(E$3,Climate_region)-1,MATCH(E8,FMG_Grassland)-1)),0)</f>
        <v>0</v>
      </c>
      <c r="F11" s="79">
        <f>IF(AND(F$3&gt;"",F8&gt;""),IF(F7&lt;&gt;"3. Grassland",INDEX('IPCC Tables'!$Q$4:$S$12,MATCH(F$3,Climate_region)-1,MATCH(F8,FMG_Cropland)-1),INDEX('IPCC Tables'!$W$4:$Z$12,MATCH(F$3,Climate_region)-1,MATCH(F8,FMG_Grassland)-1)),0)</f>
        <v>0</v>
      </c>
      <c r="G11" s="79">
        <f>IF(AND(G$3&gt;"",G8&gt;""),IF(G7&lt;&gt;"3. Grassland",INDEX('IPCC Tables'!$Q$4:$S$12,MATCH(G$3,Climate_region)-1,MATCH(G8,FMG_Cropland)-1),INDEX('IPCC Tables'!$W$4:$Z$12,MATCH(G$3,Climate_region)-1,MATCH(G8,FMG_Grassland)-1)),0)</f>
        <v>0</v>
      </c>
      <c r="H11" s="79">
        <f>IF(AND(H$3&gt;"",H8&gt;""),IF(H7&lt;&gt;"3. Grassland",INDEX('IPCC Tables'!$Q$4:$S$12,MATCH(H$3,Climate_region)-1,MATCH(H8,FMG_Cropland)-1),INDEX('IPCC Tables'!$W$4:$Z$12,MATCH(H$3,Climate_region)-1,MATCH(H8,FMG_Grassland)-1)),0)</f>
        <v>0</v>
      </c>
      <c r="I11" s="79">
        <f>IF(AND(I$3&gt;"",I8&gt;""),IF(I7&lt;&gt;"3. Grassland",INDEX('IPCC Tables'!$Q$4:$S$12,MATCH(I$3,Climate_region)-1,MATCH(I8,FMG_Cropland)-1),INDEX('IPCC Tables'!$W$4:$Z$12,MATCH(I$3,Climate_region)-1,MATCH(I8,FMG_Grassland)-1)),0)</f>
        <v>0</v>
      </c>
      <c r="J11" s="79">
        <f>IF(AND(J$3&gt;"",J8&gt;""),IF(J7&lt;&gt;"3. Grassland",INDEX('IPCC Tables'!$Q$4:$S$12,MATCH(J$3,Climate_region)-1,MATCH(J8,FMG_Cropland)-1),INDEX('IPCC Tables'!$W$4:$Z$12,MATCH(J$3,Climate_region)-1,MATCH(J8,FMG_Grassland)-1)),0)</f>
        <v>0</v>
      </c>
      <c r="K11" s="79">
        <f>IF(AND(K$3&gt;"",K8&gt;""),IF(K7&lt;&gt;"3. Grassland",INDEX('IPCC Tables'!$Q$4:$S$12,MATCH(K$3,Climate_region)-1,MATCH(K8,FMG_Cropland)-1),INDEX('IPCC Tables'!$W$4:$Z$12,MATCH(K$3,Climate_region)-1,MATCH(K8,FMG_Grassland)-1)),0)</f>
        <v>0</v>
      </c>
    </row>
    <row r="12" spans="1:11" ht="12.75" outlineLevel="1">
      <c r="A12" s="76" t="s">
        <v>9</v>
      </c>
      <c r="B12" s="79">
        <f>IF(AND(B$3&gt;"",B9&gt;""),IF(B7&lt;&gt;"3. Grassland",INDEX('IPCC Tables'!$C$17:$F$25,MATCH(B$3,Climate_region)-1,MATCH(B9,FI_Cropland)-1),INDEX('IPCC Tables'!$K$17:$M$25,MATCH(B$3,Climate_region)-1,MATCH(B9,FI_Grassland)-1)),0)</f>
        <v>0</v>
      </c>
      <c r="C12" s="79">
        <f>IF(AND(C$3&gt;"",C9&gt;""),IF(C7&lt;&gt;"3. Grassland",INDEX('IPCC Tables'!$C$17:$F$25,MATCH(C$3,Climate_region)-1,MATCH(C9,FI_Cropland)-1),INDEX('IPCC Tables'!$K$17:$M$25,MATCH(C$3,Climate_region)-1,MATCH(C9,FI_Grassland)-1)),0)</f>
        <v>0</v>
      </c>
      <c r="D12" s="79">
        <f>IF(AND(D$3&gt;"",D9&gt;""),IF(D7&lt;&gt;"3. Grassland",INDEX('IPCC Tables'!$C$17:$F$25,MATCH(D$3,Climate_region)-1,MATCH(D9,FI_Cropland)-1),INDEX('IPCC Tables'!$K$17:$M$25,MATCH(D$3,Climate_region)-1,MATCH(D9,FI_Grassland)-1)),0)</f>
        <v>0</v>
      </c>
      <c r="E12" s="79">
        <f>IF(AND(E$3&gt;"",E9&gt;""),IF(E7&lt;&gt;"3. Grassland",INDEX('IPCC Tables'!$C$17:$F$25,MATCH(E$3,Climate_region)-1,MATCH(E9,FI_Cropland)-1),INDEX('IPCC Tables'!$K$17:$M$25,MATCH(E$3,Climate_region)-1,MATCH(E9,FI_Grassland)-1)),0)</f>
        <v>0</v>
      </c>
      <c r="F12" s="79">
        <f>IF(AND(F$3&gt;"",F9&gt;""),IF(F7&lt;&gt;"3. Grassland",INDEX('IPCC Tables'!$C$17:$F$25,MATCH(F$3,Climate_region)-1,MATCH(F9,FI_Cropland)-1),INDEX('IPCC Tables'!$K$17:$M$25,MATCH(F$3,Climate_region)-1,MATCH(F9,FI_Grassland)-1)),0)</f>
        <v>0</v>
      </c>
      <c r="G12" s="79">
        <f>IF(AND(G$3&gt;"",G9&gt;""),IF(G7&lt;&gt;"3. Grassland",INDEX('IPCC Tables'!$C$17:$F$25,MATCH(G$3,Climate_region)-1,MATCH(G9,FI_Cropland)-1),INDEX('IPCC Tables'!$K$17:$M$25,MATCH(G$3,Climate_region)-1,MATCH(G9,FI_Grassland)-1)),0)</f>
        <v>0</v>
      </c>
      <c r="H12" s="79">
        <f>IF(AND(H$3&gt;"",H9&gt;""),IF(H7&lt;&gt;"3. Grassland",INDEX('IPCC Tables'!$C$17:$F$25,MATCH(H$3,Climate_region)-1,MATCH(H9,FI_Cropland)-1),INDEX('IPCC Tables'!$K$17:$M$25,MATCH(H$3,Climate_region)-1,MATCH(H9,FI_Grassland)-1)),0)</f>
        <v>0</v>
      </c>
      <c r="I12" s="79">
        <f>IF(AND(I$3&gt;"",I9&gt;""),IF(I7&lt;&gt;"3. Grassland",INDEX('IPCC Tables'!$C$17:$F$25,MATCH(I$3,Climate_region)-1,MATCH(I9,FI_Cropland)-1),INDEX('IPCC Tables'!$K$17:$M$25,MATCH(I$3,Climate_region)-1,MATCH(I9,FI_Grassland)-1)),0)</f>
        <v>0</v>
      </c>
      <c r="J12" s="79">
        <f>IF(AND(J$3&gt;"",J9&gt;""),IF(J7&lt;&gt;"3. Grassland",INDEX('IPCC Tables'!$C$17:$F$25,MATCH(J$3,Climate_region)-1,MATCH(J9,FI_Cropland)-1),INDEX('IPCC Tables'!$K$17:$M$25,MATCH(J$3,Climate_region)-1,MATCH(J9,FI_Grassland)-1)),0)</f>
        <v>0</v>
      </c>
      <c r="K12" s="79">
        <f>IF(AND(K$3&gt;"",K9&gt;""),IF(K7&lt;&gt;"3. Grassland",INDEX('IPCC Tables'!$C$17:$F$25,MATCH(K$3,Climate_region)-1,MATCH(K9,FI_Cropland)-1),INDEX('IPCC Tables'!$K$17:$M$25,MATCH(K$3,Climate_region)-1,MATCH(K9,FI_Grassland)-1)),0)</f>
        <v>0</v>
      </c>
    </row>
    <row r="13" spans="1:11" ht="15">
      <c r="A13" s="74" t="s">
        <v>59</v>
      </c>
      <c r="B13" s="78">
        <f aca="true" t="shared" si="0" ref="B13:K13">B5*B10*B11*B12</f>
        <v>0</v>
      </c>
      <c r="C13" s="78">
        <f t="shared" si="0"/>
        <v>0</v>
      </c>
      <c r="D13" s="78">
        <f t="shared" si="0"/>
        <v>0</v>
      </c>
      <c r="E13" s="78">
        <f t="shared" si="0"/>
        <v>0</v>
      </c>
      <c r="F13" s="78">
        <f t="shared" si="0"/>
        <v>0</v>
      </c>
      <c r="G13" s="78">
        <f t="shared" si="0"/>
        <v>0</v>
      </c>
      <c r="H13" s="78">
        <f t="shared" si="0"/>
        <v>0</v>
      </c>
      <c r="I13" s="78">
        <f t="shared" si="0"/>
        <v>0</v>
      </c>
      <c r="J13" s="78">
        <f t="shared" si="0"/>
        <v>0</v>
      </c>
      <c r="K13" s="78">
        <f t="shared" si="0"/>
        <v>0</v>
      </c>
    </row>
    <row r="14" spans="1:11" ht="25.5" customHeight="1">
      <c r="A14" s="72" t="s">
        <v>49</v>
      </c>
      <c r="B14" s="71">
        <v>1</v>
      </c>
      <c r="C14" s="71">
        <v>2</v>
      </c>
      <c r="D14" s="71">
        <v>3</v>
      </c>
      <c r="E14" s="71">
        <v>4</v>
      </c>
      <c r="F14" s="71">
        <v>5</v>
      </c>
      <c r="G14" s="71">
        <v>6</v>
      </c>
      <c r="H14" s="71">
        <v>7</v>
      </c>
      <c r="I14" s="71">
        <v>8</v>
      </c>
      <c r="J14" s="71">
        <v>9</v>
      </c>
      <c r="K14" s="71">
        <v>10</v>
      </c>
    </row>
    <row r="15" spans="1:11" ht="12.75">
      <c r="A15" s="73" t="s">
        <v>56</v>
      </c>
      <c r="B15" s="57"/>
      <c r="C15" s="57"/>
      <c r="D15" s="57"/>
      <c r="E15" s="57"/>
      <c r="F15" s="57"/>
      <c r="G15" s="57"/>
      <c r="H15" s="57"/>
      <c r="I15" s="57"/>
      <c r="J15" s="57"/>
      <c r="K15" s="57"/>
    </row>
    <row r="16" spans="1:11" ht="12.75">
      <c r="A16" s="73" t="s">
        <v>20</v>
      </c>
      <c r="B16" s="60"/>
      <c r="C16" s="60"/>
      <c r="D16" s="60"/>
      <c r="E16" s="60"/>
      <c r="F16" s="60"/>
      <c r="G16" s="60"/>
      <c r="H16" s="60"/>
      <c r="I16" s="60"/>
      <c r="J16" s="60"/>
      <c r="K16" s="60"/>
    </row>
    <row r="17" spans="1:11" ht="12.75">
      <c r="A17" s="73" t="s">
        <v>21</v>
      </c>
      <c r="B17" s="57"/>
      <c r="C17" s="57"/>
      <c r="D17" s="57"/>
      <c r="E17" s="57"/>
      <c r="F17" s="57"/>
      <c r="G17" s="57"/>
      <c r="H17" s="57"/>
      <c r="I17" s="57"/>
      <c r="J17" s="57"/>
      <c r="K17" s="57"/>
    </row>
    <row r="18" spans="1:11" ht="15">
      <c r="A18" s="77" t="s">
        <v>87</v>
      </c>
      <c r="B18" s="100">
        <f>IF(B16&gt;10%,0.1,0)*B13</f>
        <v>0</v>
      </c>
      <c r="C18" s="100">
        <f aca="true" t="shared" si="1" ref="C18:K18">IF(C16&gt;10%,0.1,0)*C13</f>
        <v>0</v>
      </c>
      <c r="D18" s="100">
        <f t="shared" si="1"/>
        <v>0</v>
      </c>
      <c r="E18" s="100">
        <f t="shared" si="1"/>
        <v>0</v>
      </c>
      <c r="F18" s="100">
        <f t="shared" si="1"/>
        <v>0</v>
      </c>
      <c r="G18" s="100">
        <f t="shared" si="1"/>
        <v>0</v>
      </c>
      <c r="H18" s="100">
        <f t="shared" si="1"/>
        <v>0</v>
      </c>
      <c r="I18" s="100">
        <f t="shared" si="1"/>
        <v>0</v>
      </c>
      <c r="J18" s="100">
        <f t="shared" si="1"/>
        <v>0</v>
      </c>
      <c r="K18" s="100">
        <f t="shared" si="1"/>
        <v>0</v>
      </c>
    </row>
    <row r="19" spans="1:11" ht="12.75">
      <c r="A19" s="77"/>
      <c r="B19" s="78"/>
      <c r="C19" s="78"/>
      <c r="D19" s="78"/>
      <c r="E19" s="78"/>
      <c r="F19" s="78"/>
      <c r="G19" s="78"/>
      <c r="H19" s="78"/>
      <c r="I19" s="78"/>
      <c r="J19" s="78"/>
      <c r="K19" s="78"/>
    </row>
    <row r="20" spans="1:13" ht="18.75">
      <c r="A20" s="80" t="s">
        <v>22</v>
      </c>
      <c r="B20" s="103" t="s">
        <v>63</v>
      </c>
      <c r="C20" s="104"/>
      <c r="D20" s="104"/>
      <c r="E20" s="104"/>
      <c r="F20" s="104"/>
      <c r="G20" s="104"/>
      <c r="H20" s="104"/>
      <c r="I20" s="104"/>
      <c r="J20" s="104"/>
      <c r="K20" s="105"/>
      <c r="L20" s="104" t="s">
        <v>19</v>
      </c>
      <c r="M20" s="105"/>
    </row>
    <row r="21" spans="1:13" ht="14.25">
      <c r="A21" s="81"/>
      <c r="B21" s="82">
        <v>1</v>
      </c>
      <c r="C21" s="83">
        <v>2</v>
      </c>
      <c r="D21" s="83">
        <v>3</v>
      </c>
      <c r="E21" s="83">
        <v>4</v>
      </c>
      <c r="F21" s="83">
        <v>5</v>
      </c>
      <c r="G21" s="83">
        <v>6</v>
      </c>
      <c r="H21" s="83">
        <v>7</v>
      </c>
      <c r="I21" s="83">
        <v>8</v>
      </c>
      <c r="J21" s="83">
        <v>9</v>
      </c>
      <c r="K21" s="84">
        <v>10</v>
      </c>
      <c r="L21" s="85" t="s">
        <v>57</v>
      </c>
      <c r="M21" s="86" t="s">
        <v>50</v>
      </c>
    </row>
    <row r="22" spans="1:13" ht="12.75">
      <c r="A22" s="44">
        <f>Year_start</f>
        <v>0</v>
      </c>
      <c r="B22" s="61">
        <f aca="true" t="shared" si="2" ref="B22:B38">IF($A22=B$17,IF(B$16&gt;10%,-B$18,0),IF($A22&lt;B$17+20,(B$5-(B$13-B$18))/19,0))</f>
        <v>0</v>
      </c>
      <c r="C22" s="62">
        <f aca="true" t="shared" si="3" ref="C22:K37">IF($A22=C$17,IF(C$16&gt;10%,-C$18,0),IF($A22&lt;C$17+20,(C$5-(C$13-C$18))/19,0))</f>
        <v>0</v>
      </c>
      <c r="D22" s="62">
        <f t="shared" si="3"/>
        <v>0</v>
      </c>
      <c r="E22" s="62">
        <f t="shared" si="3"/>
        <v>0</v>
      </c>
      <c r="F22" s="62">
        <f t="shared" si="3"/>
        <v>0</v>
      </c>
      <c r="G22" s="62">
        <f t="shared" si="3"/>
        <v>0</v>
      </c>
      <c r="H22" s="62">
        <f t="shared" si="3"/>
        <v>0</v>
      </c>
      <c r="I22" s="62">
        <f t="shared" si="3"/>
        <v>0</v>
      </c>
      <c r="J22" s="62">
        <f t="shared" si="3"/>
        <v>0</v>
      </c>
      <c r="K22" s="63">
        <f t="shared" si="3"/>
        <v>0</v>
      </c>
      <c r="L22" s="45">
        <f>SUMPRODUCT(B$15:K$15,B22:K22)</f>
        <v>0</v>
      </c>
      <c r="M22" s="46">
        <f>L22</f>
        <v>0</v>
      </c>
    </row>
    <row r="23" spans="1:13" ht="12.75">
      <c r="A23" s="47">
        <f aca="true" t="shared" si="4" ref="A23:A51">A22+1</f>
        <v>1</v>
      </c>
      <c r="B23" s="64">
        <f t="shared" si="2"/>
        <v>0</v>
      </c>
      <c r="C23" s="65">
        <f t="shared" si="3"/>
        <v>0</v>
      </c>
      <c r="D23" s="65">
        <f t="shared" si="3"/>
        <v>0</v>
      </c>
      <c r="E23" s="65">
        <f t="shared" si="3"/>
        <v>0</v>
      </c>
      <c r="F23" s="65">
        <f t="shared" si="3"/>
        <v>0</v>
      </c>
      <c r="G23" s="65">
        <f t="shared" si="3"/>
        <v>0</v>
      </c>
      <c r="H23" s="65">
        <f t="shared" si="3"/>
        <v>0</v>
      </c>
      <c r="I23" s="65">
        <f t="shared" si="3"/>
        <v>0</v>
      </c>
      <c r="J23" s="65">
        <f t="shared" si="3"/>
        <v>0</v>
      </c>
      <c r="K23" s="66">
        <f t="shared" si="3"/>
        <v>0</v>
      </c>
      <c r="L23" s="48">
        <f aca="true" t="shared" si="5" ref="L23:L51">SUMPRODUCT(B$15:K$15,B23:K23)</f>
        <v>0</v>
      </c>
      <c r="M23" s="49">
        <f>L23+M22</f>
        <v>0</v>
      </c>
    </row>
    <row r="24" spans="1:13" ht="12.75">
      <c r="A24" s="47">
        <f t="shared" si="4"/>
        <v>2</v>
      </c>
      <c r="B24" s="64">
        <f t="shared" si="2"/>
        <v>0</v>
      </c>
      <c r="C24" s="65">
        <f t="shared" si="3"/>
        <v>0</v>
      </c>
      <c r="D24" s="65">
        <f t="shared" si="3"/>
        <v>0</v>
      </c>
      <c r="E24" s="65">
        <f t="shared" si="3"/>
        <v>0</v>
      </c>
      <c r="F24" s="65">
        <f t="shared" si="3"/>
        <v>0</v>
      </c>
      <c r="G24" s="65">
        <f t="shared" si="3"/>
        <v>0</v>
      </c>
      <c r="H24" s="65">
        <f t="shared" si="3"/>
        <v>0</v>
      </c>
      <c r="I24" s="65">
        <f t="shared" si="3"/>
        <v>0</v>
      </c>
      <c r="J24" s="65">
        <f t="shared" si="3"/>
        <v>0</v>
      </c>
      <c r="K24" s="66">
        <f t="shared" si="3"/>
        <v>0</v>
      </c>
      <c r="L24" s="48">
        <f t="shared" si="5"/>
        <v>0</v>
      </c>
      <c r="M24" s="49">
        <f aca="true" t="shared" si="6" ref="M24:M51">L24+M23</f>
        <v>0</v>
      </c>
    </row>
    <row r="25" spans="1:13" ht="12.75">
      <c r="A25" s="47">
        <f t="shared" si="4"/>
        <v>3</v>
      </c>
      <c r="B25" s="64">
        <f t="shared" si="2"/>
        <v>0</v>
      </c>
      <c r="C25" s="65">
        <f t="shared" si="3"/>
        <v>0</v>
      </c>
      <c r="D25" s="65">
        <f t="shared" si="3"/>
        <v>0</v>
      </c>
      <c r="E25" s="65">
        <f t="shared" si="3"/>
        <v>0</v>
      </c>
      <c r="F25" s="65">
        <f t="shared" si="3"/>
        <v>0</v>
      </c>
      <c r="G25" s="65">
        <f t="shared" si="3"/>
        <v>0</v>
      </c>
      <c r="H25" s="65">
        <f t="shared" si="3"/>
        <v>0</v>
      </c>
      <c r="I25" s="65">
        <f t="shared" si="3"/>
        <v>0</v>
      </c>
      <c r="J25" s="65">
        <f t="shared" si="3"/>
        <v>0</v>
      </c>
      <c r="K25" s="66">
        <f t="shared" si="3"/>
        <v>0</v>
      </c>
      <c r="L25" s="48">
        <f t="shared" si="5"/>
        <v>0</v>
      </c>
      <c r="M25" s="49">
        <f t="shared" si="6"/>
        <v>0</v>
      </c>
    </row>
    <row r="26" spans="1:13" ht="12.75">
      <c r="A26" s="47">
        <f t="shared" si="4"/>
        <v>4</v>
      </c>
      <c r="B26" s="64">
        <f t="shared" si="2"/>
        <v>0</v>
      </c>
      <c r="C26" s="65">
        <f t="shared" si="3"/>
        <v>0</v>
      </c>
      <c r="D26" s="65">
        <f t="shared" si="3"/>
        <v>0</v>
      </c>
      <c r="E26" s="65">
        <f t="shared" si="3"/>
        <v>0</v>
      </c>
      <c r="F26" s="65">
        <f t="shared" si="3"/>
        <v>0</v>
      </c>
      <c r="G26" s="65">
        <f t="shared" si="3"/>
        <v>0</v>
      </c>
      <c r="H26" s="65">
        <f t="shared" si="3"/>
        <v>0</v>
      </c>
      <c r="I26" s="65">
        <f t="shared" si="3"/>
        <v>0</v>
      </c>
      <c r="J26" s="65">
        <f t="shared" si="3"/>
        <v>0</v>
      </c>
      <c r="K26" s="66">
        <f t="shared" si="3"/>
        <v>0</v>
      </c>
      <c r="L26" s="48">
        <f t="shared" si="5"/>
        <v>0</v>
      </c>
      <c r="M26" s="49">
        <f t="shared" si="6"/>
        <v>0</v>
      </c>
    </row>
    <row r="27" spans="1:13" ht="12.75">
      <c r="A27" s="47">
        <f t="shared" si="4"/>
        <v>5</v>
      </c>
      <c r="B27" s="64">
        <f t="shared" si="2"/>
        <v>0</v>
      </c>
      <c r="C27" s="65">
        <f t="shared" si="3"/>
        <v>0</v>
      </c>
      <c r="D27" s="65">
        <f t="shared" si="3"/>
        <v>0</v>
      </c>
      <c r="E27" s="65">
        <f t="shared" si="3"/>
        <v>0</v>
      </c>
      <c r="F27" s="65">
        <f t="shared" si="3"/>
        <v>0</v>
      </c>
      <c r="G27" s="65">
        <f t="shared" si="3"/>
        <v>0</v>
      </c>
      <c r="H27" s="65">
        <f t="shared" si="3"/>
        <v>0</v>
      </c>
      <c r="I27" s="65">
        <f t="shared" si="3"/>
        <v>0</v>
      </c>
      <c r="J27" s="65">
        <f t="shared" si="3"/>
        <v>0</v>
      </c>
      <c r="K27" s="66">
        <f t="shared" si="3"/>
        <v>0</v>
      </c>
      <c r="L27" s="48">
        <f t="shared" si="5"/>
        <v>0</v>
      </c>
      <c r="M27" s="49">
        <f t="shared" si="6"/>
        <v>0</v>
      </c>
    </row>
    <row r="28" spans="1:13" ht="12.75">
      <c r="A28" s="47">
        <f t="shared" si="4"/>
        <v>6</v>
      </c>
      <c r="B28" s="64">
        <f t="shared" si="2"/>
        <v>0</v>
      </c>
      <c r="C28" s="65">
        <f t="shared" si="3"/>
        <v>0</v>
      </c>
      <c r="D28" s="65">
        <f t="shared" si="3"/>
        <v>0</v>
      </c>
      <c r="E28" s="65">
        <f t="shared" si="3"/>
        <v>0</v>
      </c>
      <c r="F28" s="65">
        <f t="shared" si="3"/>
        <v>0</v>
      </c>
      <c r="G28" s="65">
        <f t="shared" si="3"/>
        <v>0</v>
      </c>
      <c r="H28" s="65">
        <f t="shared" si="3"/>
        <v>0</v>
      </c>
      <c r="I28" s="65">
        <f t="shared" si="3"/>
        <v>0</v>
      </c>
      <c r="J28" s="65">
        <f t="shared" si="3"/>
        <v>0</v>
      </c>
      <c r="K28" s="66">
        <f t="shared" si="3"/>
        <v>0</v>
      </c>
      <c r="L28" s="48">
        <f t="shared" si="5"/>
        <v>0</v>
      </c>
      <c r="M28" s="49">
        <f t="shared" si="6"/>
        <v>0</v>
      </c>
    </row>
    <row r="29" spans="1:13" ht="12.75">
      <c r="A29" s="47">
        <f t="shared" si="4"/>
        <v>7</v>
      </c>
      <c r="B29" s="64">
        <f t="shared" si="2"/>
        <v>0</v>
      </c>
      <c r="C29" s="65">
        <f t="shared" si="3"/>
        <v>0</v>
      </c>
      <c r="D29" s="65">
        <f t="shared" si="3"/>
        <v>0</v>
      </c>
      <c r="E29" s="65">
        <f t="shared" si="3"/>
        <v>0</v>
      </c>
      <c r="F29" s="65">
        <f t="shared" si="3"/>
        <v>0</v>
      </c>
      <c r="G29" s="65">
        <f t="shared" si="3"/>
        <v>0</v>
      </c>
      <c r="H29" s="65">
        <f t="shared" si="3"/>
        <v>0</v>
      </c>
      <c r="I29" s="65">
        <f t="shared" si="3"/>
        <v>0</v>
      </c>
      <c r="J29" s="65">
        <f t="shared" si="3"/>
        <v>0</v>
      </c>
      <c r="K29" s="66">
        <f t="shared" si="3"/>
        <v>0</v>
      </c>
      <c r="L29" s="48">
        <f t="shared" si="5"/>
        <v>0</v>
      </c>
      <c r="M29" s="49">
        <f t="shared" si="6"/>
        <v>0</v>
      </c>
    </row>
    <row r="30" spans="1:13" ht="12.75">
      <c r="A30" s="47">
        <f t="shared" si="4"/>
        <v>8</v>
      </c>
      <c r="B30" s="64">
        <f t="shared" si="2"/>
        <v>0</v>
      </c>
      <c r="C30" s="65">
        <f t="shared" si="3"/>
        <v>0</v>
      </c>
      <c r="D30" s="65">
        <f t="shared" si="3"/>
        <v>0</v>
      </c>
      <c r="E30" s="65">
        <f t="shared" si="3"/>
        <v>0</v>
      </c>
      <c r="F30" s="65">
        <f t="shared" si="3"/>
        <v>0</v>
      </c>
      <c r="G30" s="65">
        <f t="shared" si="3"/>
        <v>0</v>
      </c>
      <c r="H30" s="65">
        <f t="shared" si="3"/>
        <v>0</v>
      </c>
      <c r="I30" s="65">
        <f t="shared" si="3"/>
        <v>0</v>
      </c>
      <c r="J30" s="65">
        <f t="shared" si="3"/>
        <v>0</v>
      </c>
      <c r="K30" s="66">
        <f t="shared" si="3"/>
        <v>0</v>
      </c>
      <c r="L30" s="48">
        <f t="shared" si="5"/>
        <v>0</v>
      </c>
      <c r="M30" s="49">
        <f t="shared" si="6"/>
        <v>0</v>
      </c>
    </row>
    <row r="31" spans="1:13" ht="12.75">
      <c r="A31" s="47">
        <f t="shared" si="4"/>
        <v>9</v>
      </c>
      <c r="B31" s="64">
        <f t="shared" si="2"/>
        <v>0</v>
      </c>
      <c r="C31" s="65">
        <f t="shared" si="3"/>
        <v>0</v>
      </c>
      <c r="D31" s="65">
        <f t="shared" si="3"/>
        <v>0</v>
      </c>
      <c r="E31" s="65">
        <f t="shared" si="3"/>
        <v>0</v>
      </c>
      <c r="F31" s="65">
        <f t="shared" si="3"/>
        <v>0</v>
      </c>
      <c r="G31" s="65">
        <f t="shared" si="3"/>
        <v>0</v>
      </c>
      <c r="H31" s="65">
        <f t="shared" si="3"/>
        <v>0</v>
      </c>
      <c r="I31" s="65">
        <f t="shared" si="3"/>
        <v>0</v>
      </c>
      <c r="J31" s="65">
        <f t="shared" si="3"/>
        <v>0</v>
      </c>
      <c r="K31" s="66">
        <f t="shared" si="3"/>
        <v>0</v>
      </c>
      <c r="L31" s="48">
        <f t="shared" si="5"/>
        <v>0</v>
      </c>
      <c r="M31" s="49">
        <f t="shared" si="6"/>
        <v>0</v>
      </c>
    </row>
    <row r="32" spans="1:13" ht="12.75">
      <c r="A32" s="47">
        <f t="shared" si="4"/>
        <v>10</v>
      </c>
      <c r="B32" s="64">
        <f t="shared" si="2"/>
        <v>0</v>
      </c>
      <c r="C32" s="65">
        <f t="shared" si="3"/>
        <v>0</v>
      </c>
      <c r="D32" s="65">
        <f t="shared" si="3"/>
        <v>0</v>
      </c>
      <c r="E32" s="65">
        <f t="shared" si="3"/>
        <v>0</v>
      </c>
      <c r="F32" s="65">
        <f t="shared" si="3"/>
        <v>0</v>
      </c>
      <c r="G32" s="65">
        <f t="shared" si="3"/>
        <v>0</v>
      </c>
      <c r="H32" s="65">
        <f t="shared" si="3"/>
        <v>0</v>
      </c>
      <c r="I32" s="65">
        <f t="shared" si="3"/>
        <v>0</v>
      </c>
      <c r="J32" s="65">
        <f t="shared" si="3"/>
        <v>0</v>
      </c>
      <c r="K32" s="66">
        <f t="shared" si="3"/>
        <v>0</v>
      </c>
      <c r="L32" s="48">
        <f t="shared" si="5"/>
        <v>0</v>
      </c>
      <c r="M32" s="49">
        <f t="shared" si="6"/>
        <v>0</v>
      </c>
    </row>
    <row r="33" spans="1:13" ht="12.75">
      <c r="A33" s="47">
        <f t="shared" si="4"/>
        <v>11</v>
      </c>
      <c r="B33" s="64">
        <f t="shared" si="2"/>
        <v>0</v>
      </c>
      <c r="C33" s="65">
        <f t="shared" si="3"/>
        <v>0</v>
      </c>
      <c r="D33" s="65">
        <f t="shared" si="3"/>
        <v>0</v>
      </c>
      <c r="E33" s="65">
        <f t="shared" si="3"/>
        <v>0</v>
      </c>
      <c r="F33" s="65">
        <f t="shared" si="3"/>
        <v>0</v>
      </c>
      <c r="G33" s="65">
        <f t="shared" si="3"/>
        <v>0</v>
      </c>
      <c r="H33" s="65">
        <f t="shared" si="3"/>
        <v>0</v>
      </c>
      <c r="I33" s="65">
        <f t="shared" si="3"/>
        <v>0</v>
      </c>
      <c r="J33" s="65">
        <f t="shared" si="3"/>
        <v>0</v>
      </c>
      <c r="K33" s="66">
        <f t="shared" si="3"/>
        <v>0</v>
      </c>
      <c r="L33" s="48">
        <f t="shared" si="5"/>
        <v>0</v>
      </c>
      <c r="M33" s="49">
        <f t="shared" si="6"/>
        <v>0</v>
      </c>
    </row>
    <row r="34" spans="1:13" ht="12.75">
      <c r="A34" s="47">
        <f t="shared" si="4"/>
        <v>12</v>
      </c>
      <c r="B34" s="64">
        <f t="shared" si="2"/>
        <v>0</v>
      </c>
      <c r="C34" s="65">
        <f t="shared" si="3"/>
        <v>0</v>
      </c>
      <c r="D34" s="65">
        <f t="shared" si="3"/>
        <v>0</v>
      </c>
      <c r="E34" s="65">
        <f t="shared" si="3"/>
        <v>0</v>
      </c>
      <c r="F34" s="65">
        <f t="shared" si="3"/>
        <v>0</v>
      </c>
      <c r="G34" s="65">
        <f t="shared" si="3"/>
        <v>0</v>
      </c>
      <c r="H34" s="65">
        <f t="shared" si="3"/>
        <v>0</v>
      </c>
      <c r="I34" s="65">
        <f t="shared" si="3"/>
        <v>0</v>
      </c>
      <c r="J34" s="65">
        <f t="shared" si="3"/>
        <v>0</v>
      </c>
      <c r="K34" s="66">
        <f t="shared" si="3"/>
        <v>0</v>
      </c>
      <c r="L34" s="48">
        <f t="shared" si="5"/>
        <v>0</v>
      </c>
      <c r="M34" s="49">
        <f t="shared" si="6"/>
        <v>0</v>
      </c>
    </row>
    <row r="35" spans="1:13" ht="12.75">
      <c r="A35" s="47">
        <f t="shared" si="4"/>
        <v>13</v>
      </c>
      <c r="B35" s="64">
        <f t="shared" si="2"/>
        <v>0</v>
      </c>
      <c r="C35" s="65">
        <f t="shared" si="3"/>
        <v>0</v>
      </c>
      <c r="D35" s="65">
        <f t="shared" si="3"/>
        <v>0</v>
      </c>
      <c r="E35" s="65">
        <f t="shared" si="3"/>
        <v>0</v>
      </c>
      <c r="F35" s="65">
        <f t="shared" si="3"/>
        <v>0</v>
      </c>
      <c r="G35" s="65">
        <f t="shared" si="3"/>
        <v>0</v>
      </c>
      <c r="H35" s="65">
        <f t="shared" si="3"/>
        <v>0</v>
      </c>
      <c r="I35" s="65">
        <f t="shared" si="3"/>
        <v>0</v>
      </c>
      <c r="J35" s="65">
        <f t="shared" si="3"/>
        <v>0</v>
      </c>
      <c r="K35" s="66">
        <f t="shared" si="3"/>
        <v>0</v>
      </c>
      <c r="L35" s="48">
        <f t="shared" si="5"/>
        <v>0</v>
      </c>
      <c r="M35" s="49">
        <f t="shared" si="6"/>
        <v>0</v>
      </c>
    </row>
    <row r="36" spans="1:13" ht="12.75">
      <c r="A36" s="47">
        <f t="shared" si="4"/>
        <v>14</v>
      </c>
      <c r="B36" s="64">
        <f t="shared" si="2"/>
        <v>0</v>
      </c>
      <c r="C36" s="65">
        <f t="shared" si="3"/>
        <v>0</v>
      </c>
      <c r="D36" s="65">
        <f t="shared" si="3"/>
        <v>0</v>
      </c>
      <c r="E36" s="65">
        <f t="shared" si="3"/>
        <v>0</v>
      </c>
      <c r="F36" s="65">
        <f t="shared" si="3"/>
        <v>0</v>
      </c>
      <c r="G36" s="65">
        <f t="shared" si="3"/>
        <v>0</v>
      </c>
      <c r="H36" s="65">
        <f t="shared" si="3"/>
        <v>0</v>
      </c>
      <c r="I36" s="65">
        <f t="shared" si="3"/>
        <v>0</v>
      </c>
      <c r="J36" s="65">
        <f t="shared" si="3"/>
        <v>0</v>
      </c>
      <c r="K36" s="66">
        <f t="shared" si="3"/>
        <v>0</v>
      </c>
      <c r="L36" s="48">
        <f t="shared" si="5"/>
        <v>0</v>
      </c>
      <c r="M36" s="49">
        <f t="shared" si="6"/>
        <v>0</v>
      </c>
    </row>
    <row r="37" spans="1:13" ht="12.75">
      <c r="A37" s="47">
        <f t="shared" si="4"/>
        <v>15</v>
      </c>
      <c r="B37" s="64">
        <f t="shared" si="2"/>
        <v>0</v>
      </c>
      <c r="C37" s="65">
        <f t="shared" si="3"/>
        <v>0</v>
      </c>
      <c r="D37" s="65">
        <f t="shared" si="3"/>
        <v>0</v>
      </c>
      <c r="E37" s="65">
        <f t="shared" si="3"/>
        <v>0</v>
      </c>
      <c r="F37" s="65">
        <f t="shared" si="3"/>
        <v>0</v>
      </c>
      <c r="G37" s="65">
        <f t="shared" si="3"/>
        <v>0</v>
      </c>
      <c r="H37" s="65">
        <f t="shared" si="3"/>
        <v>0</v>
      </c>
      <c r="I37" s="65">
        <f t="shared" si="3"/>
        <v>0</v>
      </c>
      <c r="J37" s="65">
        <f t="shared" si="3"/>
        <v>0</v>
      </c>
      <c r="K37" s="66">
        <f t="shared" si="3"/>
        <v>0</v>
      </c>
      <c r="L37" s="48">
        <f t="shared" si="5"/>
        <v>0</v>
      </c>
      <c r="M37" s="49">
        <f t="shared" si="6"/>
        <v>0</v>
      </c>
    </row>
    <row r="38" spans="1:13" ht="12.75">
      <c r="A38" s="47">
        <f t="shared" si="4"/>
        <v>16</v>
      </c>
      <c r="B38" s="64">
        <f t="shared" si="2"/>
        <v>0</v>
      </c>
      <c r="C38" s="65">
        <f aca="true" t="shared" si="7" ref="C38:K38">IF($A38=C$17,IF(C$16&gt;10%,-C$18,0),IF($A38&lt;C$17+20,(C$5-(C$13-C$18))/19,0))</f>
        <v>0</v>
      </c>
      <c r="D38" s="65">
        <f t="shared" si="7"/>
        <v>0</v>
      </c>
      <c r="E38" s="65">
        <f t="shared" si="7"/>
        <v>0</v>
      </c>
      <c r="F38" s="65">
        <f t="shared" si="7"/>
        <v>0</v>
      </c>
      <c r="G38" s="65">
        <f t="shared" si="7"/>
        <v>0</v>
      </c>
      <c r="H38" s="65">
        <f t="shared" si="7"/>
        <v>0</v>
      </c>
      <c r="I38" s="65">
        <f t="shared" si="7"/>
        <v>0</v>
      </c>
      <c r="J38" s="65">
        <f t="shared" si="7"/>
        <v>0</v>
      </c>
      <c r="K38" s="66">
        <f t="shared" si="7"/>
        <v>0</v>
      </c>
      <c r="L38" s="48">
        <f t="shared" si="5"/>
        <v>0</v>
      </c>
      <c r="M38" s="49">
        <f t="shared" si="6"/>
        <v>0</v>
      </c>
    </row>
    <row r="39" spans="1:13" ht="12.75">
      <c r="A39" s="47">
        <f t="shared" si="4"/>
        <v>17</v>
      </c>
      <c r="B39" s="64">
        <f aca="true" t="shared" si="8" ref="B39:K51">IF($A39=B$17,IF(B$16&gt;10%,-B$18,0),IF($A39&lt;B$17+20,(B$5-(B$13-B$18))/19,0))</f>
        <v>0</v>
      </c>
      <c r="C39" s="65">
        <f t="shared" si="8"/>
        <v>0</v>
      </c>
      <c r="D39" s="65">
        <f t="shared" si="8"/>
        <v>0</v>
      </c>
      <c r="E39" s="65">
        <f t="shared" si="8"/>
        <v>0</v>
      </c>
      <c r="F39" s="65">
        <f t="shared" si="8"/>
        <v>0</v>
      </c>
      <c r="G39" s="65">
        <f t="shared" si="8"/>
        <v>0</v>
      </c>
      <c r="H39" s="65">
        <f t="shared" si="8"/>
        <v>0</v>
      </c>
      <c r="I39" s="65">
        <f t="shared" si="8"/>
        <v>0</v>
      </c>
      <c r="J39" s="65">
        <f t="shared" si="8"/>
        <v>0</v>
      </c>
      <c r="K39" s="66">
        <f t="shared" si="8"/>
        <v>0</v>
      </c>
      <c r="L39" s="48">
        <f t="shared" si="5"/>
        <v>0</v>
      </c>
      <c r="M39" s="49">
        <f t="shared" si="6"/>
        <v>0</v>
      </c>
    </row>
    <row r="40" spans="1:13" ht="12.75">
      <c r="A40" s="47">
        <f t="shared" si="4"/>
        <v>18</v>
      </c>
      <c r="B40" s="64">
        <f t="shared" si="8"/>
        <v>0</v>
      </c>
      <c r="C40" s="65">
        <f t="shared" si="8"/>
        <v>0</v>
      </c>
      <c r="D40" s="65">
        <f t="shared" si="8"/>
        <v>0</v>
      </c>
      <c r="E40" s="65">
        <f t="shared" si="8"/>
        <v>0</v>
      </c>
      <c r="F40" s="65">
        <f t="shared" si="8"/>
        <v>0</v>
      </c>
      <c r="G40" s="65">
        <f t="shared" si="8"/>
        <v>0</v>
      </c>
      <c r="H40" s="65">
        <f t="shared" si="8"/>
        <v>0</v>
      </c>
      <c r="I40" s="65">
        <f t="shared" si="8"/>
        <v>0</v>
      </c>
      <c r="J40" s="65">
        <f t="shared" si="8"/>
        <v>0</v>
      </c>
      <c r="K40" s="66">
        <f t="shared" si="8"/>
        <v>0</v>
      </c>
      <c r="L40" s="48">
        <f t="shared" si="5"/>
        <v>0</v>
      </c>
      <c r="M40" s="49">
        <f t="shared" si="6"/>
        <v>0</v>
      </c>
    </row>
    <row r="41" spans="1:13" ht="12.75">
      <c r="A41" s="47">
        <f t="shared" si="4"/>
        <v>19</v>
      </c>
      <c r="B41" s="64">
        <f t="shared" si="8"/>
        <v>0</v>
      </c>
      <c r="C41" s="65">
        <f t="shared" si="8"/>
        <v>0</v>
      </c>
      <c r="D41" s="65">
        <f t="shared" si="8"/>
        <v>0</v>
      </c>
      <c r="E41" s="65">
        <f t="shared" si="8"/>
        <v>0</v>
      </c>
      <c r="F41" s="65">
        <f t="shared" si="8"/>
        <v>0</v>
      </c>
      <c r="G41" s="65">
        <f t="shared" si="8"/>
        <v>0</v>
      </c>
      <c r="H41" s="65">
        <f t="shared" si="8"/>
        <v>0</v>
      </c>
      <c r="I41" s="65">
        <f t="shared" si="8"/>
        <v>0</v>
      </c>
      <c r="J41" s="65">
        <f t="shared" si="8"/>
        <v>0</v>
      </c>
      <c r="K41" s="66">
        <f t="shared" si="8"/>
        <v>0</v>
      </c>
      <c r="L41" s="48">
        <f t="shared" si="5"/>
        <v>0</v>
      </c>
      <c r="M41" s="49">
        <f t="shared" si="6"/>
        <v>0</v>
      </c>
    </row>
    <row r="42" spans="1:13" ht="12.75">
      <c r="A42" s="47">
        <f t="shared" si="4"/>
        <v>20</v>
      </c>
      <c r="B42" s="64">
        <f t="shared" si="8"/>
        <v>0</v>
      </c>
      <c r="C42" s="65">
        <f t="shared" si="8"/>
        <v>0</v>
      </c>
      <c r="D42" s="65">
        <f t="shared" si="8"/>
        <v>0</v>
      </c>
      <c r="E42" s="65">
        <f t="shared" si="8"/>
        <v>0</v>
      </c>
      <c r="F42" s="65">
        <f t="shared" si="8"/>
        <v>0</v>
      </c>
      <c r="G42" s="65">
        <f t="shared" si="8"/>
        <v>0</v>
      </c>
      <c r="H42" s="65">
        <f t="shared" si="8"/>
        <v>0</v>
      </c>
      <c r="I42" s="65">
        <f t="shared" si="8"/>
        <v>0</v>
      </c>
      <c r="J42" s="65">
        <f t="shared" si="8"/>
        <v>0</v>
      </c>
      <c r="K42" s="66">
        <f t="shared" si="8"/>
        <v>0</v>
      </c>
      <c r="L42" s="48">
        <f t="shared" si="5"/>
        <v>0</v>
      </c>
      <c r="M42" s="49">
        <f t="shared" si="6"/>
        <v>0</v>
      </c>
    </row>
    <row r="43" spans="1:13" ht="12.75">
      <c r="A43" s="47">
        <f t="shared" si="4"/>
        <v>21</v>
      </c>
      <c r="B43" s="64">
        <f t="shared" si="8"/>
        <v>0</v>
      </c>
      <c r="C43" s="65">
        <f t="shared" si="8"/>
        <v>0</v>
      </c>
      <c r="D43" s="65">
        <f t="shared" si="8"/>
        <v>0</v>
      </c>
      <c r="E43" s="65">
        <f t="shared" si="8"/>
        <v>0</v>
      </c>
      <c r="F43" s="65">
        <f t="shared" si="8"/>
        <v>0</v>
      </c>
      <c r="G43" s="65">
        <f t="shared" si="8"/>
        <v>0</v>
      </c>
      <c r="H43" s="65">
        <f t="shared" si="8"/>
        <v>0</v>
      </c>
      <c r="I43" s="65">
        <f t="shared" si="8"/>
        <v>0</v>
      </c>
      <c r="J43" s="65">
        <f t="shared" si="8"/>
        <v>0</v>
      </c>
      <c r="K43" s="66">
        <f t="shared" si="8"/>
        <v>0</v>
      </c>
      <c r="L43" s="48">
        <f t="shared" si="5"/>
        <v>0</v>
      </c>
      <c r="M43" s="49">
        <f t="shared" si="6"/>
        <v>0</v>
      </c>
    </row>
    <row r="44" spans="1:13" ht="12.75">
      <c r="A44" s="47">
        <f t="shared" si="4"/>
        <v>22</v>
      </c>
      <c r="B44" s="64">
        <f t="shared" si="8"/>
        <v>0</v>
      </c>
      <c r="C44" s="65">
        <f t="shared" si="8"/>
        <v>0</v>
      </c>
      <c r="D44" s="65">
        <f t="shared" si="8"/>
        <v>0</v>
      </c>
      <c r="E44" s="65">
        <f t="shared" si="8"/>
        <v>0</v>
      </c>
      <c r="F44" s="65">
        <f t="shared" si="8"/>
        <v>0</v>
      </c>
      <c r="G44" s="65">
        <f t="shared" si="8"/>
        <v>0</v>
      </c>
      <c r="H44" s="65">
        <f t="shared" si="8"/>
        <v>0</v>
      </c>
      <c r="I44" s="65">
        <f t="shared" si="8"/>
        <v>0</v>
      </c>
      <c r="J44" s="65">
        <f t="shared" si="8"/>
        <v>0</v>
      </c>
      <c r="K44" s="66">
        <f t="shared" si="8"/>
        <v>0</v>
      </c>
      <c r="L44" s="48">
        <f t="shared" si="5"/>
        <v>0</v>
      </c>
      <c r="M44" s="49">
        <f t="shared" si="6"/>
        <v>0</v>
      </c>
    </row>
    <row r="45" spans="1:13" ht="12.75">
      <c r="A45" s="47">
        <f t="shared" si="4"/>
        <v>23</v>
      </c>
      <c r="B45" s="64">
        <f t="shared" si="8"/>
        <v>0</v>
      </c>
      <c r="C45" s="65">
        <f t="shared" si="8"/>
        <v>0</v>
      </c>
      <c r="D45" s="65">
        <f t="shared" si="8"/>
        <v>0</v>
      </c>
      <c r="E45" s="65">
        <f t="shared" si="8"/>
        <v>0</v>
      </c>
      <c r="F45" s="65">
        <f t="shared" si="8"/>
        <v>0</v>
      </c>
      <c r="G45" s="65">
        <f t="shared" si="8"/>
        <v>0</v>
      </c>
      <c r="H45" s="65">
        <f t="shared" si="8"/>
        <v>0</v>
      </c>
      <c r="I45" s="65">
        <f t="shared" si="8"/>
        <v>0</v>
      </c>
      <c r="J45" s="65">
        <f t="shared" si="8"/>
        <v>0</v>
      </c>
      <c r="K45" s="66">
        <f t="shared" si="8"/>
        <v>0</v>
      </c>
      <c r="L45" s="48">
        <f t="shared" si="5"/>
        <v>0</v>
      </c>
      <c r="M45" s="49">
        <f t="shared" si="6"/>
        <v>0</v>
      </c>
    </row>
    <row r="46" spans="1:13" ht="12.75">
      <c r="A46" s="47">
        <f t="shared" si="4"/>
        <v>24</v>
      </c>
      <c r="B46" s="64">
        <f t="shared" si="8"/>
        <v>0</v>
      </c>
      <c r="C46" s="65">
        <f t="shared" si="8"/>
        <v>0</v>
      </c>
      <c r="D46" s="65">
        <f t="shared" si="8"/>
        <v>0</v>
      </c>
      <c r="E46" s="65">
        <f t="shared" si="8"/>
        <v>0</v>
      </c>
      <c r="F46" s="65">
        <f t="shared" si="8"/>
        <v>0</v>
      </c>
      <c r="G46" s="65">
        <f t="shared" si="8"/>
        <v>0</v>
      </c>
      <c r="H46" s="65">
        <f t="shared" si="8"/>
        <v>0</v>
      </c>
      <c r="I46" s="65">
        <f t="shared" si="8"/>
        <v>0</v>
      </c>
      <c r="J46" s="65">
        <f t="shared" si="8"/>
        <v>0</v>
      </c>
      <c r="K46" s="66">
        <f t="shared" si="8"/>
        <v>0</v>
      </c>
      <c r="L46" s="48">
        <f t="shared" si="5"/>
        <v>0</v>
      </c>
      <c r="M46" s="49">
        <f t="shared" si="6"/>
        <v>0</v>
      </c>
    </row>
    <row r="47" spans="1:13" ht="12.75">
      <c r="A47" s="47">
        <f t="shared" si="4"/>
        <v>25</v>
      </c>
      <c r="B47" s="64">
        <f t="shared" si="8"/>
        <v>0</v>
      </c>
      <c r="C47" s="65">
        <f t="shared" si="8"/>
        <v>0</v>
      </c>
      <c r="D47" s="65">
        <f t="shared" si="8"/>
        <v>0</v>
      </c>
      <c r="E47" s="65">
        <f t="shared" si="8"/>
        <v>0</v>
      </c>
      <c r="F47" s="65">
        <f t="shared" si="8"/>
        <v>0</v>
      </c>
      <c r="G47" s="65">
        <f t="shared" si="8"/>
        <v>0</v>
      </c>
      <c r="H47" s="65">
        <f t="shared" si="8"/>
        <v>0</v>
      </c>
      <c r="I47" s="65">
        <f t="shared" si="8"/>
        <v>0</v>
      </c>
      <c r="J47" s="65">
        <f t="shared" si="8"/>
        <v>0</v>
      </c>
      <c r="K47" s="66">
        <f t="shared" si="8"/>
        <v>0</v>
      </c>
      <c r="L47" s="48">
        <f t="shared" si="5"/>
        <v>0</v>
      </c>
      <c r="M47" s="49">
        <f t="shared" si="6"/>
        <v>0</v>
      </c>
    </row>
    <row r="48" spans="1:13" ht="12.75">
      <c r="A48" s="47">
        <f t="shared" si="4"/>
        <v>26</v>
      </c>
      <c r="B48" s="64">
        <f t="shared" si="8"/>
        <v>0</v>
      </c>
      <c r="C48" s="65">
        <f t="shared" si="8"/>
        <v>0</v>
      </c>
      <c r="D48" s="65">
        <f t="shared" si="8"/>
        <v>0</v>
      </c>
      <c r="E48" s="65">
        <f t="shared" si="8"/>
        <v>0</v>
      </c>
      <c r="F48" s="65">
        <f t="shared" si="8"/>
        <v>0</v>
      </c>
      <c r="G48" s="65">
        <f t="shared" si="8"/>
        <v>0</v>
      </c>
      <c r="H48" s="65">
        <f t="shared" si="8"/>
        <v>0</v>
      </c>
      <c r="I48" s="65">
        <f t="shared" si="8"/>
        <v>0</v>
      </c>
      <c r="J48" s="65">
        <f t="shared" si="8"/>
        <v>0</v>
      </c>
      <c r="K48" s="66">
        <f t="shared" si="8"/>
        <v>0</v>
      </c>
      <c r="L48" s="48">
        <f t="shared" si="5"/>
        <v>0</v>
      </c>
      <c r="M48" s="49">
        <f t="shared" si="6"/>
        <v>0</v>
      </c>
    </row>
    <row r="49" spans="1:13" ht="12.75">
      <c r="A49" s="47">
        <f t="shared" si="4"/>
        <v>27</v>
      </c>
      <c r="B49" s="64">
        <f t="shared" si="8"/>
        <v>0</v>
      </c>
      <c r="C49" s="65">
        <f t="shared" si="8"/>
        <v>0</v>
      </c>
      <c r="D49" s="65">
        <f t="shared" si="8"/>
        <v>0</v>
      </c>
      <c r="E49" s="65">
        <f t="shared" si="8"/>
        <v>0</v>
      </c>
      <c r="F49" s="65">
        <f t="shared" si="8"/>
        <v>0</v>
      </c>
      <c r="G49" s="65">
        <f t="shared" si="8"/>
        <v>0</v>
      </c>
      <c r="H49" s="65">
        <f t="shared" si="8"/>
        <v>0</v>
      </c>
      <c r="I49" s="65">
        <f t="shared" si="8"/>
        <v>0</v>
      </c>
      <c r="J49" s="65">
        <f t="shared" si="8"/>
        <v>0</v>
      </c>
      <c r="K49" s="66">
        <f t="shared" si="8"/>
        <v>0</v>
      </c>
      <c r="L49" s="48">
        <f t="shared" si="5"/>
        <v>0</v>
      </c>
      <c r="M49" s="49">
        <f t="shared" si="6"/>
        <v>0</v>
      </c>
    </row>
    <row r="50" spans="1:13" ht="12.75">
      <c r="A50" s="47">
        <f t="shared" si="4"/>
        <v>28</v>
      </c>
      <c r="B50" s="64">
        <f t="shared" si="8"/>
        <v>0</v>
      </c>
      <c r="C50" s="65">
        <f t="shared" si="8"/>
        <v>0</v>
      </c>
      <c r="D50" s="65">
        <f t="shared" si="8"/>
        <v>0</v>
      </c>
      <c r="E50" s="65">
        <f t="shared" si="8"/>
        <v>0</v>
      </c>
      <c r="F50" s="65">
        <f t="shared" si="8"/>
        <v>0</v>
      </c>
      <c r="G50" s="65">
        <f t="shared" si="8"/>
        <v>0</v>
      </c>
      <c r="H50" s="65">
        <f t="shared" si="8"/>
        <v>0</v>
      </c>
      <c r="I50" s="65">
        <f t="shared" si="8"/>
        <v>0</v>
      </c>
      <c r="J50" s="65">
        <f t="shared" si="8"/>
        <v>0</v>
      </c>
      <c r="K50" s="66">
        <f t="shared" si="8"/>
        <v>0</v>
      </c>
      <c r="L50" s="48">
        <f t="shared" si="5"/>
        <v>0</v>
      </c>
      <c r="M50" s="49">
        <f t="shared" si="6"/>
        <v>0</v>
      </c>
    </row>
    <row r="51" spans="1:13" ht="12.75">
      <c r="A51" s="50">
        <f t="shared" si="4"/>
        <v>29</v>
      </c>
      <c r="B51" s="67">
        <f t="shared" si="8"/>
        <v>0</v>
      </c>
      <c r="C51" s="68">
        <f t="shared" si="8"/>
        <v>0</v>
      </c>
      <c r="D51" s="68">
        <f t="shared" si="8"/>
        <v>0</v>
      </c>
      <c r="E51" s="68">
        <f t="shared" si="8"/>
        <v>0</v>
      </c>
      <c r="F51" s="68">
        <f t="shared" si="8"/>
        <v>0</v>
      </c>
      <c r="G51" s="68">
        <f t="shared" si="8"/>
        <v>0</v>
      </c>
      <c r="H51" s="68">
        <f t="shared" si="8"/>
        <v>0</v>
      </c>
      <c r="I51" s="68">
        <f t="shared" si="8"/>
        <v>0</v>
      </c>
      <c r="J51" s="68">
        <f t="shared" si="8"/>
        <v>0</v>
      </c>
      <c r="K51" s="69">
        <f t="shared" si="8"/>
        <v>0</v>
      </c>
      <c r="L51" s="51">
        <f t="shared" si="5"/>
        <v>0</v>
      </c>
      <c r="M51" s="52">
        <f t="shared" si="6"/>
        <v>0</v>
      </c>
    </row>
    <row r="53" spans="1:11" ht="14.25">
      <c r="A53" s="70" t="s">
        <v>60</v>
      </c>
      <c r="B53" s="87">
        <f>SUM(B22:B51)</f>
        <v>0</v>
      </c>
      <c r="C53" s="87">
        <f aca="true" t="shared" si="9" ref="C53:K53">SUM(C22:C51)</f>
        <v>0</v>
      </c>
      <c r="D53" s="87">
        <f t="shared" si="9"/>
        <v>0</v>
      </c>
      <c r="E53" s="87">
        <f t="shared" si="9"/>
        <v>0</v>
      </c>
      <c r="F53" s="87">
        <f t="shared" si="9"/>
        <v>0</v>
      </c>
      <c r="G53" s="87">
        <f t="shared" si="9"/>
        <v>0</v>
      </c>
      <c r="H53" s="87">
        <f t="shared" si="9"/>
        <v>0</v>
      </c>
      <c r="I53" s="87">
        <f t="shared" si="9"/>
        <v>0</v>
      </c>
      <c r="J53" s="87">
        <f t="shared" si="9"/>
        <v>0</v>
      </c>
      <c r="K53" s="87">
        <f t="shared" si="9"/>
        <v>0</v>
      </c>
    </row>
    <row r="54" spans="1:11" ht="14.25">
      <c r="A54" s="70" t="s">
        <v>61</v>
      </c>
      <c r="B54" s="87">
        <f>B13</f>
        <v>0</v>
      </c>
      <c r="C54" s="87">
        <f aca="true" t="shared" si="10" ref="C54:K54">C13</f>
        <v>0</v>
      </c>
      <c r="D54" s="87">
        <f t="shared" si="10"/>
        <v>0</v>
      </c>
      <c r="E54" s="87">
        <f t="shared" si="10"/>
        <v>0</v>
      </c>
      <c r="F54" s="87">
        <f t="shared" si="10"/>
        <v>0</v>
      </c>
      <c r="G54" s="87">
        <f t="shared" si="10"/>
        <v>0</v>
      </c>
      <c r="H54" s="87">
        <f t="shared" si="10"/>
        <v>0</v>
      </c>
      <c r="I54" s="87">
        <f t="shared" si="10"/>
        <v>0</v>
      </c>
      <c r="J54" s="87">
        <f t="shared" si="10"/>
        <v>0</v>
      </c>
      <c r="K54" s="87">
        <f t="shared" si="10"/>
        <v>0</v>
      </c>
    </row>
    <row r="55" spans="1:11" ht="14.25">
      <c r="A55" s="70" t="s">
        <v>62</v>
      </c>
      <c r="B55" s="87">
        <f>B53+B54</f>
        <v>0</v>
      </c>
      <c r="C55" s="87">
        <f aca="true" t="shared" si="11" ref="C55:K55">C53+C54</f>
        <v>0</v>
      </c>
      <c r="D55" s="87">
        <f t="shared" si="11"/>
        <v>0</v>
      </c>
      <c r="E55" s="87">
        <f t="shared" si="11"/>
        <v>0</v>
      </c>
      <c r="F55" s="87">
        <f t="shared" si="11"/>
        <v>0</v>
      </c>
      <c r="G55" s="87">
        <f t="shared" si="11"/>
        <v>0</v>
      </c>
      <c r="H55" s="87">
        <f t="shared" si="11"/>
        <v>0</v>
      </c>
      <c r="I55" s="87">
        <f t="shared" si="11"/>
        <v>0</v>
      </c>
      <c r="J55" s="87">
        <f t="shared" si="11"/>
        <v>0</v>
      </c>
      <c r="K55" s="87">
        <f t="shared" si="11"/>
        <v>0</v>
      </c>
    </row>
  </sheetData>
  <sheetProtection sheet="1" objects="1" scenarios="1"/>
  <mergeCells count="2">
    <mergeCell ref="B20:K20"/>
    <mergeCell ref="L20:M20"/>
  </mergeCells>
  <dataValidations count="9">
    <dataValidation type="list" allowBlank="1" showInputMessage="1" showErrorMessage="1" sqref="C9:K9">
      <formula1>IF(C$7&lt;&gt;"Grassland",FI_Cropland,FI_Grassland)</formula1>
    </dataValidation>
    <dataValidation type="list" allowBlank="1" showInputMessage="1" showErrorMessage="1" sqref="B3:K3">
      <formula1>Climate_region</formula1>
    </dataValidation>
    <dataValidation type="whole" operator="greaterThanOrEqual" allowBlank="1" showInputMessage="1" showErrorMessage="1" error="This value must be a whole number greater than or equal to the yer the project starts (Cell B1)" sqref="B17:K17">
      <formula1>B1</formula1>
    </dataValidation>
    <dataValidation type="list" allowBlank="1" showInputMessage="1" showErrorMessage="1" sqref="B8:K8">
      <formula1>IF(B$7&lt;&gt;"3. Grassland",FMG_Cropland,FMG_Grassland)</formula1>
    </dataValidation>
    <dataValidation type="list" allowBlank="1" showInputMessage="1" showErrorMessage="1" sqref="B9">
      <formula1>IF(B$7&lt;&gt;"3. Grassland",FI_Cropland,FI_Grassland)</formula1>
    </dataValidation>
    <dataValidation type="list" allowBlank="1" showInputMessage="1" showErrorMessage="1" sqref="B4:K4">
      <formula1>Soil_type</formula1>
    </dataValidation>
    <dataValidation type="list" allowBlank="1" showInputMessage="1" showErrorMessage="1" sqref="B7:K7">
      <formula1>FLU</formula1>
    </dataValidation>
    <dataValidation type="decimal" operator="greaterThan" allowBlank="1" showInputMessage="1" showErrorMessage="1" error="This value must be greater than zero" sqref="B15:K15">
      <formula1>0</formula1>
    </dataValidation>
    <dataValidation type="decimal" allowBlank="1" showInputMessage="1" showErrorMessage="1" error="This value must be between 0 and 100%" sqref="B16:K16">
      <formula1>0</formula1>
      <formula2>1</formula2>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&amp;C&amp;"Arial,Bold"&amp;14CDM A/R SOC Tool
&amp;"Arial,Regular"&amp;11V1.0</oddHeader>
    <oddFooter>&amp;L&amp;8&amp;Z
&amp;F&amp;C&amp;"Arial,Bold"&amp;12&amp;A&amp;R&amp;8&amp;D
&amp;T</oddFooter>
  </headerFooter>
</worksheet>
</file>

<file path=xl/worksheets/sheet4.xml><?xml version="1.0" encoding="utf-8"?>
<worksheet xmlns="http://schemas.openxmlformats.org/spreadsheetml/2006/main" xmlns:r="http://schemas.openxmlformats.org/officeDocument/2006/relationships">
  <sheetPr codeName="Sheet5"/>
  <dimension ref="A1:A1"/>
  <sheetViews>
    <sheetView zoomScale="75" zoomScaleNormal="75" workbookViewId="0" topLeftCell="A1">
      <selection activeCell="R3" sqref="R3"/>
    </sheetView>
  </sheetViews>
  <sheetFormatPr defaultColWidth="9.140625" defaultRowHeight="12.75"/>
  <sheetData/>
  <sheetProtection sheet="1" objects="1" scenario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4"/>
  <dimension ref="A1:Z25"/>
  <sheetViews>
    <sheetView workbookViewId="0" topLeftCell="A1">
      <selection activeCell="O14" sqref="O14"/>
    </sheetView>
  </sheetViews>
  <sheetFormatPr defaultColWidth="9.140625" defaultRowHeight="12.75"/>
  <cols>
    <col min="1" max="1" width="15.00390625" style="0" customWidth="1"/>
    <col min="2" max="2" width="2.7109375" style="0" customWidth="1"/>
    <col min="8" max="8" width="2.7109375" style="0" customWidth="1"/>
    <col min="9" max="9" width="15.00390625" style="0" customWidth="1"/>
    <col min="10" max="10" width="2.7109375" style="0" customWidth="1"/>
    <col min="14" max="14" width="2.7109375" style="0" customWidth="1"/>
    <col min="15" max="15" width="15.00390625" style="0" customWidth="1"/>
    <col min="16" max="16" width="2.7109375" style="0" customWidth="1"/>
    <col min="20" max="20" width="2.7109375" style="0" customWidth="1"/>
    <col min="21" max="21" width="15.00390625" style="0" customWidth="1"/>
    <col min="22" max="22" width="2.7109375" style="0" customWidth="1"/>
  </cols>
  <sheetData>
    <row r="1" spans="1:21" ht="21" thickBot="1">
      <c r="A1" s="5" t="s">
        <v>0</v>
      </c>
      <c r="B1" s="5"/>
      <c r="I1" s="5" t="s">
        <v>5</v>
      </c>
      <c r="O1" s="5" t="s">
        <v>31</v>
      </c>
      <c r="U1" s="5" t="s">
        <v>32</v>
      </c>
    </row>
    <row r="2" spans="1:26" ht="48">
      <c r="A2" s="17" t="s">
        <v>4</v>
      </c>
      <c r="B2" s="16"/>
      <c r="C2" s="14" t="s">
        <v>6</v>
      </c>
      <c r="D2" s="14" t="s">
        <v>11</v>
      </c>
      <c r="E2" s="14" t="s">
        <v>12</v>
      </c>
      <c r="F2" s="14" t="s">
        <v>30</v>
      </c>
      <c r="G2" s="15" t="s">
        <v>7</v>
      </c>
      <c r="I2" s="17" t="s">
        <v>4</v>
      </c>
      <c r="J2" s="13"/>
      <c r="K2" s="14" t="s">
        <v>42</v>
      </c>
      <c r="L2" s="14" t="s">
        <v>43</v>
      </c>
      <c r="M2" s="15" t="s">
        <v>44</v>
      </c>
      <c r="O2" s="17" t="s">
        <v>4</v>
      </c>
      <c r="P2" s="13"/>
      <c r="Q2" s="14" t="s">
        <v>39</v>
      </c>
      <c r="R2" s="32" t="s">
        <v>40</v>
      </c>
      <c r="S2" s="33" t="s">
        <v>41</v>
      </c>
      <c r="U2" s="17" t="s">
        <v>4</v>
      </c>
      <c r="V2" s="13"/>
      <c r="W2" s="14" t="s">
        <v>45</v>
      </c>
      <c r="X2" s="14" t="s">
        <v>46</v>
      </c>
      <c r="Y2" s="32" t="s">
        <v>47</v>
      </c>
      <c r="Z2" s="34" t="s">
        <v>48</v>
      </c>
    </row>
    <row r="3" spans="1:26" ht="12.75">
      <c r="A3" s="18"/>
      <c r="B3" s="7"/>
      <c r="C3" s="21"/>
      <c r="D3" s="21"/>
      <c r="E3" s="21"/>
      <c r="F3" s="21"/>
      <c r="G3" s="22"/>
      <c r="I3" s="18"/>
      <c r="J3" s="10"/>
      <c r="K3" s="10"/>
      <c r="L3" s="10"/>
      <c r="M3" s="11"/>
      <c r="O3" s="18"/>
      <c r="P3" s="10"/>
      <c r="Q3" s="24"/>
      <c r="R3" s="24"/>
      <c r="S3" s="29"/>
      <c r="U3" s="18"/>
      <c r="V3" s="10"/>
      <c r="W3" s="10"/>
      <c r="X3" s="24"/>
      <c r="Y3" s="24"/>
      <c r="Z3" s="29"/>
    </row>
    <row r="4" spans="1:26" ht="12.75">
      <c r="A4" s="19" t="s">
        <v>23</v>
      </c>
      <c r="B4" s="6"/>
      <c r="C4" s="2">
        <v>68</v>
      </c>
      <c r="D4" s="2"/>
      <c r="E4" s="2">
        <v>10</v>
      </c>
      <c r="F4" s="2">
        <v>117</v>
      </c>
      <c r="G4" s="3">
        <v>20</v>
      </c>
      <c r="I4" s="19" t="s">
        <v>23</v>
      </c>
      <c r="J4" s="10"/>
      <c r="K4" s="23">
        <v>0.8</v>
      </c>
      <c r="L4" s="24">
        <v>0.82</v>
      </c>
      <c r="M4" s="25">
        <v>1</v>
      </c>
      <c r="O4" s="19" t="s">
        <v>23</v>
      </c>
      <c r="P4" s="10"/>
      <c r="Q4" s="27">
        <v>1</v>
      </c>
      <c r="R4" s="24">
        <v>1.08</v>
      </c>
      <c r="S4" s="29">
        <v>1.15</v>
      </c>
      <c r="U4" s="19" t="s">
        <v>23</v>
      </c>
      <c r="V4" s="10"/>
      <c r="W4" s="24">
        <v>1.14</v>
      </c>
      <c r="X4" s="27">
        <v>1</v>
      </c>
      <c r="Y4" s="24">
        <v>0.95</v>
      </c>
      <c r="Z4" s="29">
        <v>0.7</v>
      </c>
    </row>
    <row r="5" spans="1:26" ht="24">
      <c r="A5" s="19" t="s">
        <v>24</v>
      </c>
      <c r="B5" s="6"/>
      <c r="C5" s="2">
        <v>50</v>
      </c>
      <c r="D5" s="2">
        <v>33</v>
      </c>
      <c r="E5" s="2">
        <v>34</v>
      </c>
      <c r="F5" s="2"/>
      <c r="G5" s="3">
        <v>20</v>
      </c>
      <c r="I5" s="19" t="s">
        <v>24</v>
      </c>
      <c r="J5" s="10"/>
      <c r="K5" s="23">
        <v>0.8</v>
      </c>
      <c r="L5" s="24">
        <v>0.93</v>
      </c>
      <c r="M5" s="25">
        <v>1</v>
      </c>
      <c r="O5" s="19" t="s">
        <v>24</v>
      </c>
      <c r="P5" s="10"/>
      <c r="Q5" s="27">
        <v>1</v>
      </c>
      <c r="R5" s="24">
        <v>1.02</v>
      </c>
      <c r="S5" s="39">
        <v>1.1</v>
      </c>
      <c r="U5" s="19" t="s">
        <v>24</v>
      </c>
      <c r="V5" s="10"/>
      <c r="W5" s="24">
        <v>1.14</v>
      </c>
      <c r="X5" s="27">
        <v>1</v>
      </c>
      <c r="Y5" s="24">
        <v>0.95</v>
      </c>
      <c r="Z5" s="29">
        <v>0.7</v>
      </c>
    </row>
    <row r="6" spans="1:26" ht="24">
      <c r="A6" s="19" t="s">
        <v>25</v>
      </c>
      <c r="B6" s="6"/>
      <c r="C6" s="2">
        <v>95</v>
      </c>
      <c r="D6" s="2">
        <v>85</v>
      </c>
      <c r="E6" s="2">
        <v>71</v>
      </c>
      <c r="F6" s="2">
        <v>115</v>
      </c>
      <c r="G6" s="3">
        <v>130</v>
      </c>
      <c r="I6" s="19" t="s">
        <v>25</v>
      </c>
      <c r="J6" s="10"/>
      <c r="K6" s="23">
        <v>0.69</v>
      </c>
      <c r="L6" s="24">
        <v>0.82</v>
      </c>
      <c r="M6" s="25">
        <v>1</v>
      </c>
      <c r="O6" s="19" t="s">
        <v>25</v>
      </c>
      <c r="P6" s="10"/>
      <c r="Q6" s="27">
        <v>1</v>
      </c>
      <c r="R6" s="24">
        <v>1.08</v>
      </c>
      <c r="S6" s="29">
        <v>1.15</v>
      </c>
      <c r="U6" s="19" t="s">
        <v>25</v>
      </c>
      <c r="V6" s="10"/>
      <c r="W6" s="24">
        <v>1.14</v>
      </c>
      <c r="X6" s="27">
        <v>1</v>
      </c>
      <c r="Y6" s="24">
        <v>0.95</v>
      </c>
      <c r="Z6" s="29">
        <v>0.7</v>
      </c>
    </row>
    <row r="7" spans="1:26" ht="24">
      <c r="A7" s="19" t="s">
        <v>26</v>
      </c>
      <c r="B7" s="6"/>
      <c r="C7" s="2">
        <v>38</v>
      </c>
      <c r="D7" s="2">
        <v>24</v>
      </c>
      <c r="E7" s="2">
        <v>19</v>
      </c>
      <c r="F7" s="2"/>
      <c r="G7" s="3">
        <v>70</v>
      </c>
      <c r="I7" s="19" t="s">
        <v>26</v>
      </c>
      <c r="J7" s="10"/>
      <c r="K7" s="23">
        <v>0.8</v>
      </c>
      <c r="L7" s="24">
        <v>0.93</v>
      </c>
      <c r="M7" s="25">
        <v>1</v>
      </c>
      <c r="O7" s="19" t="s">
        <v>26</v>
      </c>
      <c r="P7" s="10"/>
      <c r="Q7" s="27">
        <v>1</v>
      </c>
      <c r="R7" s="24">
        <v>1.02</v>
      </c>
      <c r="S7" s="39">
        <v>1.1</v>
      </c>
      <c r="U7" s="19" t="s">
        <v>26</v>
      </c>
      <c r="V7" s="10"/>
      <c r="W7" s="35">
        <v>1.14</v>
      </c>
      <c r="X7" s="27">
        <v>1</v>
      </c>
      <c r="Y7" s="24">
        <v>0.95</v>
      </c>
      <c r="Z7" s="29">
        <v>0.7</v>
      </c>
    </row>
    <row r="8" spans="1:26" ht="24">
      <c r="A8" s="19" t="s">
        <v>86</v>
      </c>
      <c r="B8" s="6"/>
      <c r="C8" s="2">
        <v>88</v>
      </c>
      <c r="D8" s="2">
        <v>63</v>
      </c>
      <c r="E8" s="2">
        <v>34</v>
      </c>
      <c r="F8" s="2"/>
      <c r="G8" s="3">
        <v>80</v>
      </c>
      <c r="I8" s="19" t="s">
        <v>27</v>
      </c>
      <c r="J8" s="10"/>
      <c r="K8" s="23">
        <v>0.69</v>
      </c>
      <c r="L8" s="24">
        <v>0.82</v>
      </c>
      <c r="M8" s="25">
        <v>1</v>
      </c>
      <c r="O8" s="19" t="s">
        <v>27</v>
      </c>
      <c r="P8" s="10"/>
      <c r="Q8" s="27">
        <v>1</v>
      </c>
      <c r="R8" s="24">
        <v>1.08</v>
      </c>
      <c r="S8" s="29">
        <v>1.15</v>
      </c>
      <c r="U8" s="19" t="s">
        <v>27</v>
      </c>
      <c r="V8" s="10"/>
      <c r="W8" s="35">
        <v>1.14</v>
      </c>
      <c r="X8" s="27">
        <v>1</v>
      </c>
      <c r="Y8" s="24">
        <v>0.95</v>
      </c>
      <c r="Z8" s="29">
        <v>0.7</v>
      </c>
    </row>
    <row r="9" spans="1:26" ht="12.75">
      <c r="A9" s="19" t="s">
        <v>1</v>
      </c>
      <c r="B9" s="6"/>
      <c r="C9" s="2">
        <v>38</v>
      </c>
      <c r="D9" s="2">
        <v>35</v>
      </c>
      <c r="E9" s="2">
        <v>31</v>
      </c>
      <c r="F9" s="2"/>
      <c r="G9" s="3">
        <v>50</v>
      </c>
      <c r="I9" s="19" t="s">
        <v>1</v>
      </c>
      <c r="J9" s="10"/>
      <c r="K9" s="2">
        <v>0.58</v>
      </c>
      <c r="L9" s="2">
        <v>0.93</v>
      </c>
      <c r="M9" s="25">
        <v>1</v>
      </c>
      <c r="O9" s="19" t="s">
        <v>1</v>
      </c>
      <c r="P9" s="10"/>
      <c r="Q9" s="27">
        <v>1</v>
      </c>
      <c r="R9" s="24">
        <v>1.09</v>
      </c>
      <c r="S9" s="29">
        <v>1.17</v>
      </c>
      <c r="U9" s="19" t="s">
        <v>1</v>
      </c>
      <c r="V9" s="10"/>
      <c r="W9" s="35">
        <v>1.17</v>
      </c>
      <c r="X9" s="27">
        <v>1</v>
      </c>
      <c r="Y9" s="24">
        <v>0.97</v>
      </c>
      <c r="Z9" s="29">
        <v>0.7</v>
      </c>
    </row>
    <row r="10" spans="1:26" ht="12.75">
      <c r="A10" s="19" t="s">
        <v>2</v>
      </c>
      <c r="B10" s="6"/>
      <c r="C10" s="2">
        <v>65</v>
      </c>
      <c r="D10" s="2">
        <v>47</v>
      </c>
      <c r="E10" s="2">
        <v>39</v>
      </c>
      <c r="F10" s="2"/>
      <c r="G10" s="3">
        <v>70</v>
      </c>
      <c r="I10" s="19" t="s">
        <v>2</v>
      </c>
      <c r="J10" s="10"/>
      <c r="K10" s="2">
        <v>0.48</v>
      </c>
      <c r="L10" s="2">
        <v>0.82</v>
      </c>
      <c r="M10" s="25">
        <v>1</v>
      </c>
      <c r="O10" s="19" t="s">
        <v>2</v>
      </c>
      <c r="P10" s="10"/>
      <c r="Q10" s="27">
        <v>1</v>
      </c>
      <c r="R10" s="24">
        <v>1.15</v>
      </c>
      <c r="S10" s="29">
        <v>1.22</v>
      </c>
      <c r="U10" s="19" t="s">
        <v>2</v>
      </c>
      <c r="V10" s="10"/>
      <c r="W10" s="35">
        <v>1.17</v>
      </c>
      <c r="X10" s="27">
        <v>1</v>
      </c>
      <c r="Y10" s="24">
        <v>0.97</v>
      </c>
      <c r="Z10" s="29">
        <v>0.7</v>
      </c>
    </row>
    <row r="11" spans="1:26" ht="12.75">
      <c r="A11" s="19" t="s">
        <v>28</v>
      </c>
      <c r="B11" s="6"/>
      <c r="C11" s="2">
        <v>88</v>
      </c>
      <c r="D11" s="2">
        <v>63</v>
      </c>
      <c r="E11" s="2">
        <v>34</v>
      </c>
      <c r="F11" s="2"/>
      <c r="G11" s="3">
        <v>80</v>
      </c>
      <c r="I11" s="19" t="s">
        <v>28</v>
      </c>
      <c r="J11" s="10"/>
      <c r="K11" s="2">
        <v>0.64</v>
      </c>
      <c r="L11" s="2">
        <v>0.88</v>
      </c>
      <c r="M11" s="25">
        <v>1</v>
      </c>
      <c r="O11" s="19" t="s">
        <v>28</v>
      </c>
      <c r="P11" s="10"/>
      <c r="Q11" s="27">
        <v>1</v>
      </c>
      <c r="R11" s="24">
        <v>1.09</v>
      </c>
      <c r="S11" s="29">
        <v>1.16</v>
      </c>
      <c r="U11" s="19" t="s">
        <v>28</v>
      </c>
      <c r="V11" s="10"/>
      <c r="W11" s="35">
        <v>1.16</v>
      </c>
      <c r="X11" s="27">
        <v>1</v>
      </c>
      <c r="Y11" s="24">
        <v>0.96</v>
      </c>
      <c r="Z11" s="29">
        <v>0.7</v>
      </c>
    </row>
    <row r="12" spans="1:26" ht="13.5" thickBot="1">
      <c r="A12" s="20" t="s">
        <v>3</v>
      </c>
      <c r="B12" s="8"/>
      <c r="C12" s="1">
        <v>44</v>
      </c>
      <c r="D12" s="1">
        <v>60</v>
      </c>
      <c r="E12" s="1">
        <v>66</v>
      </c>
      <c r="F12" s="1"/>
      <c r="G12" s="4">
        <v>130</v>
      </c>
      <c r="I12" s="20" t="s">
        <v>3</v>
      </c>
      <c r="J12" s="12"/>
      <c r="K12" s="1">
        <v>0.48</v>
      </c>
      <c r="L12" s="1">
        <v>0.82</v>
      </c>
      <c r="M12" s="26">
        <v>1</v>
      </c>
      <c r="O12" s="20" t="s">
        <v>3</v>
      </c>
      <c r="P12" s="12"/>
      <c r="Q12" s="28">
        <v>1</v>
      </c>
      <c r="R12" s="30">
        <v>1.15</v>
      </c>
      <c r="S12" s="31">
        <v>1.22</v>
      </c>
      <c r="U12" s="20" t="s">
        <v>3</v>
      </c>
      <c r="V12" s="12"/>
      <c r="W12" s="30">
        <v>1.17</v>
      </c>
      <c r="X12" s="28">
        <v>1</v>
      </c>
      <c r="Y12" s="30">
        <v>0.97</v>
      </c>
      <c r="Z12" s="31">
        <v>0.7</v>
      </c>
    </row>
    <row r="13" ht="12.75">
      <c r="A13" s="9"/>
    </row>
    <row r="14" spans="1:9" ht="21" thickBot="1">
      <c r="A14" s="5" t="s">
        <v>33</v>
      </c>
      <c r="I14" s="5" t="s">
        <v>32</v>
      </c>
    </row>
    <row r="15" spans="1:13" ht="36">
      <c r="A15" s="17" t="s">
        <v>4</v>
      </c>
      <c r="B15" s="13"/>
      <c r="C15" s="14" t="s">
        <v>34</v>
      </c>
      <c r="D15" s="32" t="s">
        <v>35</v>
      </c>
      <c r="E15" s="32" t="s">
        <v>36</v>
      </c>
      <c r="F15" s="34" t="s">
        <v>37</v>
      </c>
      <c r="I15" s="17" t="s">
        <v>4</v>
      </c>
      <c r="J15" s="13"/>
      <c r="K15" s="14" t="s">
        <v>34</v>
      </c>
      <c r="L15" s="14" t="s">
        <v>35</v>
      </c>
      <c r="M15" s="34" t="s">
        <v>38</v>
      </c>
    </row>
    <row r="16" spans="1:13" ht="12.75">
      <c r="A16" s="18"/>
      <c r="B16" s="10"/>
      <c r="C16" s="24"/>
      <c r="D16" s="24"/>
      <c r="E16" s="24"/>
      <c r="F16" s="11"/>
      <c r="I16" s="18"/>
      <c r="J16" s="10"/>
      <c r="K16" s="10"/>
      <c r="L16" s="24"/>
      <c r="M16" s="29"/>
    </row>
    <row r="17" spans="1:13" ht="12.75">
      <c r="A17" s="19" t="s">
        <v>23</v>
      </c>
      <c r="B17" s="10"/>
      <c r="C17" s="23">
        <v>0.92</v>
      </c>
      <c r="D17" s="37">
        <v>1</v>
      </c>
      <c r="E17" s="24">
        <v>1.11</v>
      </c>
      <c r="F17" s="29">
        <v>1.44</v>
      </c>
      <c r="I17" s="19" t="s">
        <v>23</v>
      </c>
      <c r="J17" s="10"/>
      <c r="K17" s="37">
        <v>1</v>
      </c>
      <c r="L17" s="27">
        <v>1</v>
      </c>
      <c r="M17" s="29">
        <v>1.11</v>
      </c>
    </row>
    <row r="18" spans="1:13" ht="24">
      <c r="A18" s="19" t="s">
        <v>24</v>
      </c>
      <c r="B18" s="10"/>
      <c r="C18" s="23">
        <v>0.95</v>
      </c>
      <c r="D18" s="37">
        <v>1</v>
      </c>
      <c r="E18" s="40">
        <v>1.04</v>
      </c>
      <c r="F18" s="39">
        <v>1.37</v>
      </c>
      <c r="I18" s="19" t="s">
        <v>24</v>
      </c>
      <c r="J18" s="10"/>
      <c r="K18" s="37">
        <v>1</v>
      </c>
      <c r="L18" s="27">
        <v>1</v>
      </c>
      <c r="M18" s="29">
        <v>1.11</v>
      </c>
    </row>
    <row r="19" spans="1:13" ht="24">
      <c r="A19" s="19" t="s">
        <v>25</v>
      </c>
      <c r="B19" s="10"/>
      <c r="C19" s="23">
        <v>0.92</v>
      </c>
      <c r="D19" s="37">
        <v>1</v>
      </c>
      <c r="E19" s="24">
        <v>1.11</v>
      </c>
      <c r="F19" s="29">
        <v>1.44</v>
      </c>
      <c r="I19" s="19" t="s">
        <v>25</v>
      </c>
      <c r="J19" s="10"/>
      <c r="K19" s="37">
        <v>1</v>
      </c>
      <c r="L19" s="27">
        <v>1</v>
      </c>
      <c r="M19" s="29">
        <v>1.11</v>
      </c>
    </row>
    <row r="20" spans="1:13" ht="24">
      <c r="A20" s="19" t="s">
        <v>26</v>
      </c>
      <c r="B20" s="10"/>
      <c r="C20" s="23">
        <v>0.95</v>
      </c>
      <c r="D20" s="37">
        <v>1</v>
      </c>
      <c r="E20" s="40">
        <v>1.04</v>
      </c>
      <c r="F20" s="39">
        <v>1.37</v>
      </c>
      <c r="I20" s="19" t="s">
        <v>26</v>
      </c>
      <c r="J20" s="10"/>
      <c r="K20" s="43">
        <v>1</v>
      </c>
      <c r="L20" s="27">
        <v>1</v>
      </c>
      <c r="M20" s="29">
        <v>1.11</v>
      </c>
    </row>
    <row r="21" spans="1:13" ht="24">
      <c r="A21" s="19" t="s">
        <v>27</v>
      </c>
      <c r="B21" s="10"/>
      <c r="C21" s="23">
        <v>0.92</v>
      </c>
      <c r="D21" s="37">
        <v>1</v>
      </c>
      <c r="E21" s="24">
        <v>1.11</v>
      </c>
      <c r="F21" s="29">
        <v>1.44</v>
      </c>
      <c r="I21" s="19" t="s">
        <v>27</v>
      </c>
      <c r="J21" s="10"/>
      <c r="K21" s="43">
        <v>1</v>
      </c>
      <c r="L21" s="27">
        <v>1</v>
      </c>
      <c r="M21" s="29">
        <v>1.11</v>
      </c>
    </row>
    <row r="22" spans="1:13" ht="12.75">
      <c r="A22" s="19" t="s">
        <v>1</v>
      </c>
      <c r="B22" s="10"/>
      <c r="C22" s="23">
        <v>0.95</v>
      </c>
      <c r="D22" s="37">
        <v>1</v>
      </c>
      <c r="E22" s="40">
        <v>1.04</v>
      </c>
      <c r="F22" s="39">
        <v>1.37</v>
      </c>
      <c r="I22" s="19" t="s">
        <v>1</v>
      </c>
      <c r="J22" s="10"/>
      <c r="K22" s="43">
        <v>1</v>
      </c>
      <c r="L22" s="27">
        <v>1</v>
      </c>
      <c r="M22" s="29">
        <v>1.11</v>
      </c>
    </row>
    <row r="23" spans="1:13" ht="12.75">
      <c r="A23" s="19" t="s">
        <v>2</v>
      </c>
      <c r="B23" s="10"/>
      <c r="C23" s="23">
        <v>0.92</v>
      </c>
      <c r="D23" s="37">
        <v>1</v>
      </c>
      <c r="E23" s="24">
        <v>1.11</v>
      </c>
      <c r="F23" s="29">
        <v>1.44</v>
      </c>
      <c r="I23" s="19" t="s">
        <v>2</v>
      </c>
      <c r="J23" s="10"/>
      <c r="K23" s="43">
        <v>1</v>
      </c>
      <c r="L23" s="27">
        <v>1</v>
      </c>
      <c r="M23" s="29">
        <v>1.11</v>
      </c>
    </row>
    <row r="24" spans="1:13" ht="12.75">
      <c r="A24" s="19" t="s">
        <v>28</v>
      </c>
      <c r="B24" s="10"/>
      <c r="C24" s="23">
        <v>0.94</v>
      </c>
      <c r="D24" s="37">
        <v>1</v>
      </c>
      <c r="E24" s="24">
        <v>1.08</v>
      </c>
      <c r="F24" s="41">
        <v>1.41</v>
      </c>
      <c r="I24" s="19" t="s">
        <v>28</v>
      </c>
      <c r="J24" s="10"/>
      <c r="K24" s="43">
        <v>1</v>
      </c>
      <c r="L24" s="27">
        <v>1</v>
      </c>
      <c r="M24" s="29">
        <v>1.11</v>
      </c>
    </row>
    <row r="25" spans="1:13" ht="13.5" thickBot="1">
      <c r="A25" s="20" t="s">
        <v>3</v>
      </c>
      <c r="B25" s="12"/>
      <c r="C25" s="36">
        <v>0.92</v>
      </c>
      <c r="D25" s="38">
        <v>1</v>
      </c>
      <c r="E25" s="30">
        <v>1.11</v>
      </c>
      <c r="F25" s="42">
        <v>1.44</v>
      </c>
      <c r="I25" s="20" t="s">
        <v>3</v>
      </c>
      <c r="J25" s="12"/>
      <c r="K25" s="38">
        <v>1</v>
      </c>
      <c r="L25" s="28">
        <v>1</v>
      </c>
      <c r="M25" s="31">
        <v>1.11</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Bird</dc:creator>
  <cp:keywords/>
  <dc:description>There are pages that are password protected but there is no password (i.e. it is blank)</dc:description>
  <cp:lastModifiedBy>BIN</cp:lastModifiedBy>
  <cp:lastPrinted>2010-10-18T15:17:38Z</cp:lastPrinted>
  <dcterms:created xsi:type="dcterms:W3CDTF">2010-04-13T15:08:14Z</dcterms:created>
  <dcterms:modified xsi:type="dcterms:W3CDTF">2010-10-18T15:22:27Z</dcterms:modified>
  <cp:category/>
  <cp:version/>
  <cp:contentType/>
  <cp:contentStatus/>
</cp:coreProperties>
</file>